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llarova4002531\Desktop\2020_NS\AG testovanie okres\"/>
    </mc:Choice>
  </mc:AlternateContent>
  <bookViews>
    <workbookView xWindow="0" yWindow="0" windowWidth="20730" windowHeight="11760"/>
  </bookViews>
  <sheets>
    <sheet name="Prehľad" sheetId="25" r:id="rId1"/>
  </sheets>
  <definedNames>
    <definedName name="_xlnm._FilterDatabase" localSheetId="0" hidden="1">Prehľad!$B$4:$O$4</definedName>
    <definedName name="_xlnm.Print_Titles" localSheetId="0">Prehľad!$3:$4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4" i="25" l="1"/>
  <c r="T45" i="25"/>
  <c r="S44" i="25"/>
  <c r="S45" i="25"/>
  <c r="U45" i="25" l="1"/>
  <c r="U44" i="25"/>
  <c r="T75" i="25"/>
  <c r="S75" i="25"/>
  <c r="T74" i="25"/>
  <c r="S74" i="25"/>
  <c r="T72" i="25"/>
  <c r="S72" i="25"/>
  <c r="S64" i="25"/>
  <c r="T64" i="25"/>
  <c r="S66" i="25"/>
  <c r="T66" i="25"/>
  <c r="S67" i="25"/>
  <c r="T67" i="25"/>
  <c r="U67" i="25" s="1"/>
  <c r="T76" i="25" l="1"/>
  <c r="U75" i="25"/>
  <c r="S68" i="25"/>
  <c r="U74" i="25"/>
  <c r="U66" i="25"/>
  <c r="U64" i="25"/>
  <c r="U72" i="25"/>
  <c r="S76" i="25"/>
  <c r="T68" i="25"/>
  <c r="T41" i="25"/>
  <c r="T42" i="25"/>
  <c r="S41" i="25"/>
  <c r="S42" i="25"/>
  <c r="U68" i="25" l="1"/>
  <c r="U76" i="25"/>
  <c r="U42" i="25"/>
  <c r="U41" i="25"/>
  <c r="T56" i="25"/>
  <c r="T59" i="25" s="1"/>
  <c r="S56" i="25"/>
  <c r="S59" i="25" s="1"/>
  <c r="U59" i="25" l="1"/>
  <c r="U56" i="25"/>
  <c r="T52" i="25"/>
  <c r="S52" i="25"/>
  <c r="U52" i="25" l="1"/>
  <c r="T47" i="25"/>
  <c r="S47" i="25"/>
  <c r="F48" i="25"/>
  <c r="G48" i="25"/>
  <c r="H48" i="25"/>
  <c r="I48" i="25"/>
  <c r="J48" i="25"/>
  <c r="K48" i="25"/>
  <c r="L48" i="25"/>
  <c r="M48" i="25"/>
  <c r="N48" i="25"/>
  <c r="O48" i="25"/>
  <c r="P48" i="25"/>
  <c r="Q48" i="25"/>
  <c r="R48" i="25"/>
  <c r="E48" i="25"/>
  <c r="T40" i="25"/>
  <c r="T43" i="25"/>
  <c r="T46" i="25"/>
  <c r="S40" i="25"/>
  <c r="S43" i="25"/>
  <c r="S46" i="25"/>
  <c r="T39" i="25"/>
  <c r="S39" i="25"/>
  <c r="U43" i="25" l="1"/>
  <c r="U39" i="25"/>
  <c r="U40" i="25"/>
  <c r="T48" i="25"/>
  <c r="U46" i="25"/>
  <c r="F35" i="25"/>
  <c r="G35" i="25"/>
  <c r="H35" i="25"/>
  <c r="I35" i="25"/>
  <c r="J35" i="25"/>
  <c r="K35" i="25"/>
  <c r="L35" i="25"/>
  <c r="E35" i="25"/>
  <c r="U47" i="25" l="1"/>
  <c r="S48" i="25"/>
  <c r="M5" i="25"/>
  <c r="N5" i="25"/>
  <c r="M6" i="25"/>
  <c r="N6" i="25"/>
  <c r="M7" i="25"/>
  <c r="N7" i="25"/>
  <c r="M8" i="25"/>
  <c r="N8" i="25"/>
  <c r="M9" i="25"/>
  <c r="N9" i="25"/>
  <c r="M10" i="25"/>
  <c r="N10" i="25"/>
  <c r="M11" i="25"/>
  <c r="N11" i="25"/>
  <c r="M12" i="25"/>
  <c r="N12" i="25"/>
  <c r="M13" i="25"/>
  <c r="N13" i="25"/>
  <c r="M14" i="25"/>
  <c r="N14" i="25"/>
  <c r="M15" i="25"/>
  <c r="N15" i="25"/>
  <c r="M16" i="25"/>
  <c r="N16" i="25"/>
  <c r="M17" i="25"/>
  <c r="N17" i="25"/>
  <c r="M18" i="25"/>
  <c r="N18" i="25"/>
  <c r="M19" i="25"/>
  <c r="N19" i="25"/>
  <c r="M20" i="25"/>
  <c r="N20" i="25"/>
  <c r="N21" i="25"/>
  <c r="N22" i="25"/>
  <c r="N23" i="25"/>
  <c r="N24" i="25"/>
  <c r="N25" i="25"/>
  <c r="N26" i="25"/>
  <c r="N27" i="25"/>
  <c r="N28" i="25"/>
  <c r="N29" i="25"/>
  <c r="N30" i="25"/>
  <c r="N31" i="25"/>
  <c r="N32" i="25"/>
  <c r="N33" i="25"/>
  <c r="N34" i="25"/>
  <c r="M21" i="25"/>
  <c r="M22" i="25"/>
  <c r="M23" i="25"/>
  <c r="M24" i="25"/>
  <c r="M25" i="25"/>
  <c r="M26" i="25"/>
  <c r="M27" i="25"/>
  <c r="M28" i="25"/>
  <c r="M29" i="25"/>
  <c r="M30" i="25"/>
  <c r="M31" i="25"/>
  <c r="M32" i="25"/>
  <c r="M33" i="25"/>
  <c r="M34" i="25"/>
  <c r="U48" i="25" l="1"/>
  <c r="O22" i="25"/>
  <c r="N35" i="25"/>
  <c r="T82" i="25" s="1"/>
  <c r="M35" i="25"/>
  <c r="S82" i="25" s="1"/>
  <c r="O5" i="25"/>
  <c r="O6" i="25"/>
  <c r="O9" i="25"/>
  <c r="O33" i="25"/>
  <c r="O7" i="25"/>
  <c r="O8" i="25"/>
  <c r="O11" i="25"/>
  <c r="O13" i="25"/>
  <c r="O15" i="25"/>
  <c r="O19" i="25"/>
  <c r="O23" i="25"/>
  <c r="O30" i="25"/>
  <c r="O31" i="25"/>
  <c r="U82" i="25" l="1"/>
  <c r="O35" i="25"/>
  <c r="O18" i="25"/>
  <c r="O34" i="25"/>
  <c r="O25" i="25"/>
  <c r="O12" i="25"/>
  <c r="O32" i="25"/>
  <c r="O20" i="25"/>
  <c r="O16" i="25"/>
  <c r="O14" i="25"/>
  <c r="O24" i="25"/>
  <c r="O17" i="25"/>
  <c r="O27" i="25"/>
  <c r="O28" i="25"/>
  <c r="O21" i="25"/>
  <c r="O26" i="25"/>
  <c r="O29" i="25"/>
  <c r="O10" i="25"/>
</calcChain>
</file>

<file path=xl/sharedStrings.xml><?xml version="1.0" encoding="utf-8"?>
<sst xmlns="http://schemas.openxmlformats.org/spreadsheetml/2006/main" count="217" uniqueCount="77">
  <si>
    <t>Liptovský Mikuláš</t>
  </si>
  <si>
    <t>Dúbrava</t>
  </si>
  <si>
    <t>Liptovská Kokava</t>
  </si>
  <si>
    <t>Liptovská Porúbka</t>
  </si>
  <si>
    <t>Pavlova Ves</t>
  </si>
  <si>
    <t>Žiar</t>
  </si>
  <si>
    <t>Jalovec</t>
  </si>
  <si>
    <t>Veterná Poruba</t>
  </si>
  <si>
    <t>Okres</t>
  </si>
  <si>
    <t>Obec</t>
  </si>
  <si>
    <t>Spolu</t>
  </si>
  <si>
    <t>test</t>
  </si>
  <si>
    <t>poz</t>
  </si>
  <si>
    <t>%</t>
  </si>
  <si>
    <t>Testovaní</t>
  </si>
  <si>
    <t>Pozitívny</t>
  </si>
  <si>
    <t>Liptovský Ondrej</t>
  </si>
  <si>
    <t>Partizánska Ľupča</t>
  </si>
  <si>
    <t>Smrečany</t>
  </si>
  <si>
    <t>Hybe</t>
  </si>
  <si>
    <t>Liptovský Hrádok</t>
  </si>
  <si>
    <t>Podtúreň</t>
  </si>
  <si>
    <t>Uhorská ves</t>
  </si>
  <si>
    <t>Východná</t>
  </si>
  <si>
    <t>Liptovský Peter</t>
  </si>
  <si>
    <t>Vlachy</t>
  </si>
  <si>
    <t>Kráľova Lehota</t>
  </si>
  <si>
    <t>Ľubeľa</t>
  </si>
  <si>
    <t>Kvačany</t>
  </si>
  <si>
    <t>Vavrišovo</t>
  </si>
  <si>
    <t>Svätý Kríž</t>
  </si>
  <si>
    <t>Liptovské Matiášovce</t>
  </si>
  <si>
    <t>Závažná Poruba</t>
  </si>
  <si>
    <t>Liptovský Ján</t>
  </si>
  <si>
    <t>Malužiná</t>
  </si>
  <si>
    <t>Liptovská Sielnica</t>
  </si>
  <si>
    <t>Pribylina</t>
  </si>
  <si>
    <t>Bobrovec</t>
  </si>
  <si>
    <t>Važec</t>
  </si>
  <si>
    <t>Pozitívni</t>
  </si>
  <si>
    <t>Združené obce</t>
  </si>
  <si>
    <t xml:space="preserve">Konská , Jakubovany , Jamník , Beňadiková </t>
  </si>
  <si>
    <t>Malatíny</t>
  </si>
  <si>
    <t>Gôtovany</t>
  </si>
  <si>
    <t>Nižná Boca , Vyšná Boca</t>
  </si>
  <si>
    <t>Liptovské Kľačany</t>
  </si>
  <si>
    <t>Lazisko , Galovany</t>
  </si>
  <si>
    <t>Prosiek , Ižipovce , Bobrovník , Bukovina , Liptovská Anna</t>
  </si>
  <si>
    <t>Trstené</t>
  </si>
  <si>
    <t>Bobrovček , Lipt. Behárovce</t>
  </si>
  <si>
    <t>Pokazené Testy</t>
  </si>
  <si>
    <t>SČK Liptov Kuzmánmyho 918/15           031 01 Liptovský Mikuláš</t>
  </si>
  <si>
    <t>Bonum salutem s.r.o.             Demänovská cesta 296</t>
  </si>
  <si>
    <t>ŽSK Palučanská 25 ,                         031 01 Liptovský Mikuláš</t>
  </si>
  <si>
    <t xml:space="preserve">Bene Vobis s.r.o.                                  Pri železnici 1737 , Liptovský Hrádok </t>
  </si>
  <si>
    <t xml:space="preserve">Adresa MOM </t>
  </si>
  <si>
    <t>MOM</t>
  </si>
  <si>
    <t>Pozitivny</t>
  </si>
  <si>
    <t>Test</t>
  </si>
  <si>
    <t>Poz</t>
  </si>
  <si>
    <t>Vojenské zdravotné sklady , Pod stráňami 1 , 031 01 Liptovský Mikuláš (2OT)</t>
  </si>
  <si>
    <t>OSSR</t>
  </si>
  <si>
    <t>Firmy</t>
  </si>
  <si>
    <t>Názov</t>
  </si>
  <si>
    <t>Adresa firmy</t>
  </si>
  <si>
    <t>ŽSK poliklinika                    Liptovský Hrádok , J.D. Matejovie 542/21</t>
  </si>
  <si>
    <t>za celý okres</t>
  </si>
  <si>
    <t>Nemocnica LNsP</t>
  </si>
  <si>
    <t>Zdravotnícke zariadenia</t>
  </si>
  <si>
    <t xml:space="preserve">Adresa </t>
  </si>
  <si>
    <t>Medicoop s.r.o.                             M. Pišúta 3996
031 01 Liptovský Mikuláš</t>
  </si>
  <si>
    <t>Katarína Hrčková – BH, s.r.o.
Okoličianska 191/2              Liptovský Mikuláš</t>
  </si>
  <si>
    <t>LNsP Palučanská 25 , 031 23 Liptovský Mikuláš</t>
  </si>
  <si>
    <t>MVSR</t>
  </si>
  <si>
    <t>MV SR</t>
  </si>
  <si>
    <t>STEFFI , s.r.o.                                  Kamenné pole 4684/7              Liptovský Mikuláš</t>
  </si>
  <si>
    <t>Váš lekár , s.r.o.                 Námestie mieru 1              Liptovský Mikuláš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</si>
</sst>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20"/>
      <color indexed="8"/>
      <name val="Calibri"/>
      <family val="2"/>
      <charset val="238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Arial"/>
      <family val="2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 diagonalUp="1" diagonalDown="1">
      <left style="dashDotDot">
        <color indexed="64"/>
      </left>
      <right style="medium">
        <color indexed="64"/>
      </right>
      <top style="dashDotDot">
        <color indexed="64"/>
      </top>
      <bottom/>
      <diagonal style="dashDotDot">
        <color indexed="64"/>
      </diagonal>
    </border>
    <border diagonalUp="1" diagonalDown="1">
      <left style="medium">
        <color indexed="64"/>
      </left>
      <right style="medium">
        <color indexed="64"/>
      </right>
      <top style="dashDotDot">
        <color indexed="64"/>
      </top>
      <bottom/>
      <diagonal style="dashDotDot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3" fillId="0" borderId="0" xfId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9" fillId="0" borderId="10" xfId="1" applyFont="1" applyBorder="1" applyAlignment="1">
      <alignment vertical="center"/>
    </xf>
    <xf numFmtId="0" fontId="10" fillId="0" borderId="11" xfId="2" applyFont="1" applyBorder="1" applyAlignment="1">
      <alignment horizontal="center" vertical="center" wrapText="1"/>
    </xf>
    <xf numFmtId="0" fontId="9" fillId="0" borderId="13" xfId="1" applyFont="1" applyBorder="1" applyAlignment="1">
      <alignment vertical="center"/>
    </xf>
    <xf numFmtId="0" fontId="10" fillId="0" borderId="1" xfId="2" applyFont="1" applyBorder="1" applyAlignment="1">
      <alignment horizontal="center" vertical="center" wrapText="1"/>
    </xf>
    <xf numFmtId="0" fontId="2" fillId="6" borderId="0" xfId="1" applyFont="1" applyFill="1" applyAlignment="1">
      <alignment vertical="center" wrapText="1"/>
    </xf>
    <xf numFmtId="3" fontId="11" fillId="0" borderId="15" xfId="1" applyNumberFormat="1" applyFont="1" applyBorder="1" applyAlignment="1">
      <alignment horizontal="center" vertical="center"/>
    </xf>
    <xf numFmtId="3" fontId="11" fillId="0" borderId="14" xfId="1" applyNumberFormat="1" applyFont="1" applyBorder="1" applyAlignment="1">
      <alignment horizontal="center" vertical="center"/>
    </xf>
    <xf numFmtId="0" fontId="12" fillId="0" borderId="13" xfId="1" applyFont="1" applyBorder="1" applyAlignment="1">
      <alignment vertical="center"/>
    </xf>
    <xf numFmtId="0" fontId="13" fillId="0" borderId="1" xfId="2" applyFont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3" fillId="8" borderId="0" xfId="1" applyFill="1" applyAlignment="1">
      <alignment vertical="center" wrapText="1"/>
    </xf>
    <xf numFmtId="0" fontId="10" fillId="0" borderId="1" xfId="2" applyFont="1" applyBorder="1" applyAlignment="1">
      <alignment horizontal="left" vertical="center" wrapText="1"/>
    </xf>
    <xf numFmtId="3" fontId="11" fillId="0" borderId="1" xfId="1" applyNumberFormat="1" applyFont="1" applyBorder="1" applyAlignment="1">
      <alignment horizontal="center" vertical="center"/>
    </xf>
    <xf numFmtId="0" fontId="13" fillId="0" borderId="1" xfId="2" applyFont="1" applyBorder="1" applyAlignment="1">
      <alignment horizontal="left" vertical="center" wrapText="1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10" fillId="0" borderId="11" xfId="2" applyFont="1" applyBorder="1" applyAlignment="1">
      <alignment horizontal="left" vertical="center" wrapText="1"/>
    </xf>
    <xf numFmtId="3" fontId="11" fillId="0" borderId="11" xfId="1" applyNumberFormat="1" applyFont="1" applyBorder="1" applyAlignment="1">
      <alignment horizontal="center" vertical="center"/>
    </xf>
    <xf numFmtId="0" fontId="9" fillId="0" borderId="34" xfId="1" applyFont="1" applyBorder="1" applyAlignment="1">
      <alignment vertical="center"/>
    </xf>
    <xf numFmtId="0" fontId="10" fillId="0" borderId="35" xfId="2" applyFont="1" applyBorder="1" applyAlignment="1">
      <alignment horizontal="center" vertical="center" wrapText="1"/>
    </xf>
    <xf numFmtId="0" fontId="10" fillId="0" borderId="35" xfId="2" applyFont="1" applyBorder="1" applyAlignment="1">
      <alignment horizontal="left" vertical="center" wrapText="1"/>
    </xf>
    <xf numFmtId="4" fontId="9" fillId="0" borderId="7" xfId="1" applyNumberFormat="1" applyFont="1" applyFill="1" applyBorder="1" applyAlignment="1">
      <alignment horizontal="center" vertical="center" wrapText="1"/>
    </xf>
    <xf numFmtId="4" fontId="9" fillId="0" borderId="5" xfId="1" applyNumberFormat="1" applyFont="1" applyFill="1" applyBorder="1" applyAlignment="1">
      <alignment horizontal="center" vertical="center" wrapText="1"/>
    </xf>
    <xf numFmtId="4" fontId="9" fillId="0" borderId="6" xfId="1" applyNumberFormat="1" applyFont="1" applyFill="1" applyBorder="1" applyAlignment="1">
      <alignment horizontal="center" vertical="center" wrapText="1"/>
    </xf>
    <xf numFmtId="4" fontId="9" fillId="0" borderId="37" xfId="1" applyNumberFormat="1" applyFont="1" applyFill="1" applyBorder="1" applyAlignment="1">
      <alignment horizontal="center" vertical="center" wrapText="1"/>
    </xf>
    <xf numFmtId="4" fontId="9" fillId="0" borderId="38" xfId="1" applyNumberFormat="1" applyFont="1" applyFill="1" applyBorder="1" applyAlignment="1">
      <alignment horizontal="center" vertical="center" wrapText="1"/>
    </xf>
    <xf numFmtId="4" fontId="12" fillId="0" borderId="38" xfId="1" applyNumberFormat="1" applyFont="1" applyFill="1" applyBorder="1" applyAlignment="1">
      <alignment horizontal="center" vertical="center" wrapText="1"/>
    </xf>
    <xf numFmtId="4" fontId="9" fillId="0" borderId="39" xfId="1" applyNumberFormat="1" applyFont="1" applyFill="1" applyBorder="1" applyAlignment="1">
      <alignment horizontal="center" vertical="center" wrapText="1"/>
    </xf>
    <xf numFmtId="3" fontId="9" fillId="0" borderId="10" xfId="1" applyNumberFormat="1" applyFont="1" applyBorder="1" applyAlignment="1">
      <alignment horizontal="center" vertical="center" wrapText="1"/>
    </xf>
    <xf numFmtId="3" fontId="9" fillId="0" borderId="15" xfId="1" applyNumberFormat="1" applyFont="1" applyBorder="1" applyAlignment="1">
      <alignment horizontal="center" vertical="center" wrapText="1"/>
    </xf>
    <xf numFmtId="3" fontId="9" fillId="0" borderId="13" xfId="1" applyNumberFormat="1" applyFont="1" applyBorder="1" applyAlignment="1">
      <alignment horizontal="center" vertical="center" wrapText="1"/>
    </xf>
    <xf numFmtId="3" fontId="9" fillId="0" borderId="14" xfId="1" applyNumberFormat="1" applyFont="1" applyBorder="1" applyAlignment="1">
      <alignment horizontal="center" vertical="center" wrapText="1"/>
    </xf>
    <xf numFmtId="3" fontId="12" fillId="0" borderId="13" xfId="1" applyNumberFormat="1" applyFont="1" applyBorder="1" applyAlignment="1">
      <alignment horizontal="center" vertical="center" wrapText="1"/>
    </xf>
    <xf numFmtId="3" fontId="12" fillId="0" borderId="14" xfId="1" applyNumberFormat="1" applyFont="1" applyBorder="1" applyAlignment="1">
      <alignment horizontal="center" vertical="center" wrapText="1"/>
    </xf>
    <xf numFmtId="3" fontId="9" fillId="0" borderId="34" xfId="1" applyNumberFormat="1" applyFont="1" applyBorder="1" applyAlignment="1">
      <alignment horizontal="center" vertical="center" wrapText="1"/>
    </xf>
    <xf numFmtId="3" fontId="9" fillId="0" borderId="36" xfId="1" applyNumberFormat="1" applyFont="1" applyBorder="1" applyAlignment="1">
      <alignment horizontal="center" vertical="center" wrapText="1"/>
    </xf>
    <xf numFmtId="0" fontId="9" fillId="0" borderId="5" xfId="1" applyFont="1" applyBorder="1" applyAlignment="1">
      <alignment vertical="center"/>
    </xf>
    <xf numFmtId="0" fontId="7" fillId="0" borderId="18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 wrapText="1"/>
    </xf>
    <xf numFmtId="0" fontId="3" fillId="0" borderId="36" xfId="1" applyBorder="1" applyAlignment="1">
      <alignment horizontal="center" vertical="center" wrapText="1"/>
    </xf>
    <xf numFmtId="3" fontId="11" fillId="0" borderId="35" xfId="1" applyNumberFormat="1" applyFont="1" applyBorder="1" applyAlignment="1">
      <alignment horizontal="center" vertical="center"/>
    </xf>
    <xf numFmtId="3" fontId="11" fillId="0" borderId="36" xfId="1" applyNumberFormat="1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 wrapText="1"/>
    </xf>
    <xf numFmtId="3" fontId="11" fillId="0" borderId="25" xfId="1" applyNumberFormat="1" applyFont="1" applyBorder="1" applyAlignment="1">
      <alignment horizontal="center" vertical="center"/>
    </xf>
    <xf numFmtId="0" fontId="7" fillId="11" borderId="19" xfId="1" applyFont="1" applyFill="1" applyBorder="1" applyAlignment="1">
      <alignment horizontal="center" vertical="center" wrapText="1"/>
    </xf>
    <xf numFmtId="0" fontId="7" fillId="11" borderId="20" xfId="1" applyFont="1" applyFill="1" applyBorder="1" applyAlignment="1">
      <alignment horizontal="center" vertical="center" wrapText="1"/>
    </xf>
    <xf numFmtId="0" fontId="7" fillId="11" borderId="21" xfId="1" applyFont="1" applyFill="1" applyBorder="1" applyAlignment="1">
      <alignment horizontal="center" vertical="center" wrapText="1"/>
    </xf>
    <xf numFmtId="0" fontId="3" fillId="11" borderId="44" xfId="1" applyFill="1" applyBorder="1" applyAlignment="1">
      <alignment vertical="center" wrapText="1"/>
    </xf>
    <xf numFmtId="0" fontId="3" fillId="11" borderId="45" xfId="1" applyFill="1" applyBorder="1" applyAlignment="1">
      <alignment vertical="center" wrapText="1"/>
    </xf>
    <xf numFmtId="0" fontId="7" fillId="11" borderId="16" xfId="1" applyFont="1" applyFill="1" applyBorder="1" applyAlignment="1">
      <alignment vertical="center"/>
    </xf>
    <xf numFmtId="0" fontId="10" fillId="11" borderId="31" xfId="2" applyFont="1" applyFill="1" applyBorder="1" applyAlignment="1">
      <alignment horizontal="center" vertical="center" wrapText="1"/>
    </xf>
    <xf numFmtId="0" fontId="10" fillId="11" borderId="32" xfId="2" applyFont="1" applyFill="1" applyBorder="1" applyAlignment="1">
      <alignment horizontal="center" vertical="center" wrapText="1"/>
    </xf>
    <xf numFmtId="3" fontId="7" fillId="11" borderId="32" xfId="1" applyNumberFormat="1" applyFont="1" applyFill="1" applyBorder="1" applyAlignment="1">
      <alignment horizontal="center" vertical="center"/>
    </xf>
    <xf numFmtId="3" fontId="7" fillId="11" borderId="27" xfId="1" applyNumberFormat="1" applyFont="1" applyFill="1" applyBorder="1" applyAlignment="1">
      <alignment horizontal="center" vertical="center"/>
    </xf>
    <xf numFmtId="4" fontId="7" fillId="11" borderId="12" xfId="1" applyNumberFormat="1" applyFont="1" applyFill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/>
    </xf>
    <xf numFmtId="3" fontId="11" fillId="0" borderId="19" xfId="1" applyNumberFormat="1" applyFont="1" applyBorder="1" applyAlignment="1">
      <alignment horizontal="center" vertical="center"/>
    </xf>
    <xf numFmtId="3" fontId="11" fillId="0" borderId="20" xfId="1" applyNumberFormat="1" applyFont="1" applyBorder="1" applyAlignment="1">
      <alignment horizontal="center" vertical="center"/>
    </xf>
    <xf numFmtId="3" fontId="7" fillId="0" borderId="20" xfId="1" applyNumberFormat="1" applyFont="1" applyBorder="1" applyAlignment="1">
      <alignment horizontal="center" vertical="center" wrapText="1"/>
    </xf>
    <xf numFmtId="2" fontId="7" fillId="11" borderId="46" xfId="1" applyNumberFormat="1" applyFont="1" applyFill="1" applyBorder="1" applyAlignment="1">
      <alignment horizontal="center" vertical="center" wrapText="1"/>
    </xf>
    <xf numFmtId="2" fontId="2" fillId="0" borderId="33" xfId="1" applyNumberFormat="1" applyFont="1" applyBorder="1" applyAlignment="1">
      <alignment horizontal="center" vertical="center" wrapText="1"/>
    </xf>
    <xf numFmtId="0" fontId="3" fillId="8" borderId="28" xfId="1" applyFill="1" applyBorder="1" applyAlignment="1">
      <alignment vertical="center" wrapText="1"/>
    </xf>
    <xf numFmtId="0" fontId="8" fillId="8" borderId="29" xfId="2" applyFont="1" applyFill="1" applyBorder="1" applyAlignment="1">
      <alignment horizontal="center" vertical="center" wrapText="1"/>
    </xf>
    <xf numFmtId="0" fontId="3" fillId="8" borderId="29" xfId="1" applyFill="1" applyBorder="1" applyAlignment="1">
      <alignment vertical="center" wrapText="1"/>
    </xf>
    <xf numFmtId="0" fontId="9" fillId="0" borderId="6" xfId="1" applyFont="1" applyBorder="1" applyAlignment="1">
      <alignment vertical="center"/>
    </xf>
    <xf numFmtId="0" fontId="2" fillId="8" borderId="0" xfId="1" applyFont="1" applyFill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16" fontId="3" fillId="0" borderId="0" xfId="1" applyNumberFormat="1" applyAlignment="1">
      <alignment vertical="center" wrapText="1"/>
    </xf>
    <xf numFmtId="0" fontId="7" fillId="0" borderId="0" xfId="1" applyFont="1" applyBorder="1" applyAlignment="1">
      <alignment horizontal="center" vertical="center" wrapText="1"/>
    </xf>
    <xf numFmtId="0" fontId="3" fillId="0" borderId="0" xfId="1" applyBorder="1" applyAlignment="1">
      <alignment horizontal="center" vertical="center" wrapText="1"/>
    </xf>
    <xf numFmtId="0" fontId="8" fillId="8" borderId="0" xfId="2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3" fillId="0" borderId="1" xfId="1" applyBorder="1" applyAlignment="1">
      <alignment vertical="center" wrapText="1"/>
    </xf>
    <xf numFmtId="0" fontId="7" fillId="0" borderId="14" xfId="1" applyFont="1" applyBorder="1" applyAlignment="1">
      <alignment horizontal="center" vertical="center" wrapText="1"/>
    </xf>
    <xf numFmtId="0" fontId="3" fillId="0" borderId="0" xfId="1" applyBorder="1" applyAlignment="1">
      <alignment vertical="center" wrapText="1"/>
    </xf>
    <xf numFmtId="2" fontId="3" fillId="0" borderId="0" xfId="1" applyNumberFormat="1" applyBorder="1" applyAlignment="1">
      <alignment vertical="center" wrapText="1"/>
    </xf>
    <xf numFmtId="2" fontId="7" fillId="0" borderId="14" xfId="1" applyNumberFormat="1" applyFont="1" applyBorder="1" applyAlignment="1">
      <alignment vertical="center" wrapText="1"/>
    </xf>
    <xf numFmtId="2" fontId="7" fillId="0" borderId="0" xfId="1" applyNumberFormat="1" applyFont="1" applyBorder="1" applyAlignment="1">
      <alignment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2" fontId="2" fillId="0" borderId="24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2" fontId="2" fillId="0" borderId="30" xfId="1" applyNumberFormat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3" fontId="15" fillId="0" borderId="34" xfId="1" applyNumberFormat="1" applyFont="1" applyBorder="1" applyAlignment="1">
      <alignment horizontal="center" vertical="center" wrapText="1"/>
    </xf>
    <xf numFmtId="3" fontId="15" fillId="0" borderId="35" xfId="1" applyNumberFormat="1" applyFont="1" applyBorder="1" applyAlignment="1">
      <alignment horizontal="center" vertical="center" wrapText="1"/>
    </xf>
    <xf numFmtId="2" fontId="15" fillId="3" borderId="36" xfId="5" applyNumberFormat="1" applyFont="1" applyFill="1" applyBorder="1" applyAlignment="1">
      <alignment horizontal="center" vertical="center" wrapText="1"/>
    </xf>
    <xf numFmtId="3" fontId="11" fillId="0" borderId="1" xfId="1" applyNumberFormat="1" applyFont="1" applyBorder="1" applyAlignment="1">
      <alignment horizontal="center" vertical="center"/>
    </xf>
    <xf numFmtId="3" fontId="16" fillId="0" borderId="1" xfId="1" applyNumberFormat="1" applyFont="1" applyBorder="1" applyAlignment="1">
      <alignment horizontal="center" vertical="center"/>
    </xf>
    <xf numFmtId="0" fontId="17" fillId="0" borderId="13" xfId="1" applyFont="1" applyBorder="1" applyAlignment="1">
      <alignment vertical="center"/>
    </xf>
    <xf numFmtId="0" fontId="18" fillId="0" borderId="1" xfId="2" applyFont="1" applyBorder="1" applyAlignment="1">
      <alignment horizontal="center" vertical="center" wrapText="1"/>
    </xf>
    <xf numFmtId="0" fontId="18" fillId="0" borderId="1" xfId="2" applyFont="1" applyBorder="1" applyAlignment="1">
      <alignment horizontal="left" vertical="center" wrapText="1"/>
    </xf>
    <xf numFmtId="3" fontId="17" fillId="0" borderId="1" xfId="1" applyNumberFormat="1" applyFont="1" applyBorder="1" applyAlignment="1">
      <alignment horizontal="center" vertical="center"/>
    </xf>
    <xf numFmtId="3" fontId="17" fillId="0" borderId="14" xfId="1" applyNumberFormat="1" applyFont="1" applyBorder="1" applyAlignment="1">
      <alignment horizontal="center" vertical="center"/>
    </xf>
    <xf numFmtId="3" fontId="17" fillId="0" borderId="13" xfId="1" applyNumberFormat="1" applyFont="1" applyBorder="1" applyAlignment="1">
      <alignment horizontal="center" vertical="center" wrapText="1"/>
    </xf>
    <xf numFmtId="3" fontId="17" fillId="0" borderId="14" xfId="1" applyNumberFormat="1" applyFont="1" applyBorder="1" applyAlignment="1">
      <alignment horizontal="center" vertical="center" wrapText="1"/>
    </xf>
    <xf numFmtId="4" fontId="17" fillId="0" borderId="38" xfId="1" applyNumberFormat="1" applyFont="1" applyFill="1" applyBorder="1" applyAlignment="1">
      <alignment horizontal="center" vertical="center" wrapText="1"/>
    </xf>
    <xf numFmtId="0" fontId="19" fillId="0" borderId="0" xfId="1" applyFont="1" applyAlignment="1">
      <alignment vertical="center" wrapText="1"/>
    </xf>
    <xf numFmtId="3" fontId="11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11" borderId="0" xfId="1" applyFont="1" applyFill="1" applyBorder="1" applyAlignment="1">
      <alignment horizontal="center" vertical="center" wrapText="1"/>
    </xf>
    <xf numFmtId="2" fontId="7" fillId="11" borderId="0" xfId="1" applyNumberFormat="1" applyFont="1" applyFill="1" applyBorder="1" applyAlignment="1">
      <alignment horizontal="center" vertical="center" wrapText="1"/>
    </xf>
    <xf numFmtId="3" fontId="11" fillId="0" borderId="1" xfId="1" applyNumberFormat="1" applyFont="1" applyBorder="1" applyAlignment="1">
      <alignment horizontal="center" vertical="center"/>
    </xf>
    <xf numFmtId="3" fontId="11" fillId="0" borderId="1" xfId="1" applyNumberFormat="1" applyFont="1" applyBorder="1" applyAlignment="1">
      <alignment horizontal="center" vertical="center"/>
    </xf>
    <xf numFmtId="3" fontId="9" fillId="0" borderId="5" xfId="1" applyNumberFormat="1" applyFont="1" applyBorder="1" applyAlignment="1">
      <alignment horizontal="center" vertical="center" wrapText="1"/>
    </xf>
    <xf numFmtId="0" fontId="0" fillId="0" borderId="1" xfId="0" applyBorder="1"/>
    <xf numFmtId="0" fontId="7" fillId="0" borderId="1" xfId="1" applyFont="1" applyBorder="1" applyAlignment="1">
      <alignment horizontal="center" vertical="center" wrapText="1"/>
    </xf>
    <xf numFmtId="0" fontId="8" fillId="8" borderId="1" xfId="2" applyFont="1" applyFill="1" applyBorder="1" applyAlignment="1">
      <alignment horizontal="center" vertical="center" wrapText="1"/>
    </xf>
    <xf numFmtId="14" fontId="7" fillId="2" borderId="9" xfId="1" applyNumberFormat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14" fontId="7" fillId="3" borderId="40" xfId="1" applyNumberFormat="1" applyFont="1" applyFill="1" applyBorder="1" applyAlignment="1">
      <alignment horizontal="center" vertical="center" wrapText="1"/>
    </xf>
    <xf numFmtId="14" fontId="7" fillId="3" borderId="41" xfId="1" applyNumberFormat="1" applyFont="1" applyFill="1" applyBorder="1" applyAlignment="1">
      <alignment horizontal="center" vertical="center" wrapText="1"/>
    </xf>
    <xf numFmtId="14" fontId="7" fillId="7" borderId="8" xfId="1" applyNumberFormat="1" applyFont="1" applyFill="1" applyBorder="1" applyAlignment="1">
      <alignment horizontal="center" vertical="center" wrapText="1"/>
    </xf>
    <xf numFmtId="0" fontId="7" fillId="7" borderId="9" xfId="1" applyFont="1" applyFill="1" applyBorder="1" applyAlignment="1">
      <alignment horizontal="center" vertical="center" wrapText="1"/>
    </xf>
    <xf numFmtId="14" fontId="7" fillId="5" borderId="8" xfId="1" applyNumberFormat="1" applyFont="1" applyFill="1" applyBorder="1" applyAlignment="1">
      <alignment horizontal="center" vertical="center" wrapText="1"/>
    </xf>
    <xf numFmtId="0" fontId="7" fillId="5" borderId="9" xfId="1" applyFont="1" applyFill="1" applyBorder="1" applyAlignment="1">
      <alignment horizontal="center" vertical="center" wrapText="1"/>
    </xf>
    <xf numFmtId="14" fontId="7" fillId="9" borderId="8" xfId="1" applyNumberFormat="1" applyFont="1" applyFill="1" applyBorder="1" applyAlignment="1">
      <alignment horizontal="center" vertical="center" wrapText="1"/>
    </xf>
    <xf numFmtId="0" fontId="7" fillId="9" borderId="9" xfId="1" applyFont="1" applyFill="1" applyBorder="1" applyAlignment="1">
      <alignment horizontal="center" vertical="center" wrapText="1"/>
    </xf>
    <xf numFmtId="14" fontId="7" fillId="10" borderId="8" xfId="1" applyNumberFormat="1" applyFont="1" applyFill="1" applyBorder="1" applyAlignment="1">
      <alignment horizontal="center" vertical="center" wrapText="1"/>
    </xf>
    <xf numFmtId="0" fontId="7" fillId="10" borderId="9" xfId="1" applyFont="1" applyFill="1" applyBorder="1" applyAlignment="1">
      <alignment horizontal="center" vertical="center" wrapText="1"/>
    </xf>
    <xf numFmtId="14" fontId="7" fillId="10" borderId="9" xfId="1" applyNumberFormat="1" applyFont="1" applyFill="1" applyBorder="1" applyAlignment="1">
      <alignment horizontal="center" vertical="center" wrapText="1"/>
    </xf>
    <xf numFmtId="3" fontId="11" fillId="0" borderId="1" xfId="1" applyNumberFormat="1" applyFon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3" fillId="0" borderId="1" xfId="1" applyNumberFormat="1" applyBorder="1" applyAlignment="1">
      <alignment horizontal="center" vertical="center" wrapText="1"/>
    </xf>
    <xf numFmtId="0" fontId="3" fillId="0" borderId="35" xfId="1" applyNumberForma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2" fontId="7" fillId="0" borderId="14" xfId="1" applyNumberFormat="1" applyFont="1" applyBorder="1" applyAlignment="1">
      <alignment horizontal="center" vertical="center" wrapText="1"/>
    </xf>
    <xf numFmtId="0" fontId="7" fillId="0" borderId="35" xfId="1" applyNumberFormat="1" applyFont="1" applyBorder="1" applyAlignment="1">
      <alignment horizontal="center" vertical="center" wrapText="1"/>
    </xf>
    <xf numFmtId="2" fontId="7" fillId="0" borderId="36" xfId="1" applyNumberFormat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 wrapText="1"/>
    </xf>
    <xf numFmtId="0" fontId="7" fillId="4" borderId="11" xfId="1" applyFont="1" applyFill="1" applyBorder="1" applyAlignment="1">
      <alignment horizontal="center" vertical="center" wrapText="1"/>
    </xf>
    <xf numFmtId="0" fontId="7" fillId="4" borderId="15" xfId="1" applyFont="1" applyFill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 wrapText="1"/>
    </xf>
    <xf numFmtId="0" fontId="8" fillId="8" borderId="15" xfId="2" applyFont="1" applyFill="1" applyBorder="1" applyAlignment="1">
      <alignment horizontal="center" vertical="center" wrapText="1"/>
    </xf>
    <xf numFmtId="0" fontId="8" fillId="8" borderId="14" xfId="2" applyFont="1" applyFill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8" fillId="8" borderId="25" xfId="2" applyFont="1" applyFill="1" applyBorder="1" applyAlignment="1">
      <alignment horizontal="center" vertical="center" wrapText="1"/>
    </xf>
    <xf numFmtId="0" fontId="8" fillId="8" borderId="3" xfId="2" applyFont="1" applyFill="1" applyBorder="1" applyAlignment="1">
      <alignment horizontal="center" vertical="center" wrapText="1"/>
    </xf>
    <xf numFmtId="0" fontId="7" fillId="4" borderId="42" xfId="1" applyFont="1" applyFill="1" applyBorder="1" applyAlignment="1">
      <alignment horizontal="center" vertical="center" wrapText="1"/>
    </xf>
    <xf numFmtId="0" fontId="7" fillId="4" borderId="43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7" fillId="4" borderId="9" xfId="1" applyFont="1" applyFill="1" applyBorder="1" applyAlignment="1">
      <alignment horizontal="center" vertical="center" wrapText="1"/>
    </xf>
    <xf numFmtId="0" fontId="8" fillId="8" borderId="11" xfId="2" applyFont="1" applyFill="1" applyBorder="1" applyAlignment="1">
      <alignment horizontal="center" vertical="center" wrapText="1"/>
    </xf>
    <xf numFmtId="0" fontId="7" fillId="0" borderId="47" xfId="1" applyFont="1" applyBorder="1" applyAlignment="1">
      <alignment horizontal="center" vertical="center" wrapText="1"/>
    </xf>
    <xf numFmtId="0" fontId="7" fillId="0" borderId="48" xfId="1" applyFont="1" applyBorder="1" applyAlignment="1">
      <alignment horizontal="center" vertical="center" wrapText="1"/>
    </xf>
    <xf numFmtId="0" fontId="7" fillId="0" borderId="49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7" fillId="4" borderId="6" xfId="1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 wrapText="1"/>
    </xf>
    <xf numFmtId="0" fontId="15" fillId="2" borderId="11" xfId="1" applyFont="1" applyFill="1" applyBorder="1" applyAlignment="1">
      <alignment horizontal="center" vertical="center" wrapText="1"/>
    </xf>
    <xf numFmtId="0" fontId="15" fillId="2" borderId="15" xfId="1" applyFont="1" applyFill="1" applyBorder="1" applyAlignment="1">
      <alignment horizontal="center" vertical="center" wrapText="1"/>
    </xf>
    <xf numFmtId="0" fontId="3" fillId="0" borderId="35" xfId="1" applyBorder="1" applyAlignment="1">
      <alignment horizontal="center" vertical="center" wrapText="1"/>
    </xf>
    <xf numFmtId="0" fontId="8" fillId="8" borderId="35" xfId="2" applyFont="1" applyFill="1" applyBorder="1" applyAlignment="1">
      <alignment horizontal="center" vertical="center" wrapText="1"/>
    </xf>
  </cellXfs>
  <cellStyles count="6">
    <cellStyle name="Normal 2" xfId="1"/>
    <cellStyle name="Normal 2 2" xfId="2"/>
    <cellStyle name="Normálna 2" xfId="3"/>
    <cellStyle name="Normálna 3" xfId="4"/>
    <cellStyle name="Normálne" xfId="0" builtinId="0"/>
    <cellStyle name="Percentá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V82"/>
  <sheetViews>
    <sheetView tabSelected="1" topLeftCell="C1" zoomScale="80" zoomScaleNormal="80" workbookViewId="0">
      <pane ySplit="4" topLeftCell="A5" activePane="bottomLeft" state="frozen"/>
      <selection activeCell="N6" sqref="N6"/>
      <selection pane="bottomLeft" activeCell="L46" sqref="L46"/>
    </sheetView>
  </sheetViews>
  <sheetFormatPr defaultRowHeight="15" x14ac:dyDescent="0.25"/>
  <cols>
    <col min="1" max="1" width="9.140625" style="1"/>
    <col min="2" max="2" width="20.7109375" style="1" customWidth="1"/>
    <col min="3" max="3" width="34.5703125" style="1" customWidth="1"/>
    <col min="4" max="4" width="33.28515625" style="1" customWidth="1"/>
    <col min="5" max="8" width="14" style="1" bestFit="1" customWidth="1"/>
    <col min="9" max="9" width="14" style="1" customWidth="1"/>
    <col min="10" max="10" width="13.85546875" style="1" customWidth="1"/>
    <col min="11" max="12" width="14" style="1" customWidth="1"/>
    <col min="13" max="13" width="10.85546875" style="1" customWidth="1"/>
    <col min="14" max="14" width="11.42578125" style="1" customWidth="1"/>
    <col min="15" max="15" width="14.85546875" style="1" customWidth="1"/>
    <col min="16" max="16" width="10.140625" style="1" customWidth="1"/>
    <col min="17" max="17" width="12.42578125" style="1" customWidth="1"/>
    <col min="18" max="18" width="13.42578125" style="1" customWidth="1"/>
    <col min="19" max="19" width="11.7109375" style="1" bestFit="1" customWidth="1"/>
    <col min="20" max="20" width="12.140625" style="1" bestFit="1" customWidth="1"/>
    <col min="21" max="21" width="11.7109375" style="1" customWidth="1"/>
    <col min="22" max="16384" width="9.140625" style="1"/>
  </cols>
  <sheetData>
    <row r="1" spans="2:17" ht="23.25" customHeight="1" x14ac:dyDescent="0.25"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</row>
    <row r="2" spans="2:17" ht="23.25" customHeight="1" thickBot="1" x14ac:dyDescent="0.3">
      <c r="B2" s="3"/>
      <c r="C2" s="3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Q2" s="16"/>
    </row>
    <row r="3" spans="2:17" ht="30.75" thickBot="1" x14ac:dyDescent="0.3">
      <c r="B3" s="166" t="s">
        <v>8</v>
      </c>
      <c r="C3" s="164" t="s">
        <v>9</v>
      </c>
      <c r="D3" s="162" t="s">
        <v>40</v>
      </c>
      <c r="E3" s="120">
        <v>44231</v>
      </c>
      <c r="F3" s="121"/>
      <c r="G3" s="122">
        <v>44232</v>
      </c>
      <c r="H3" s="123"/>
      <c r="I3" s="124">
        <v>44233</v>
      </c>
      <c r="J3" s="125"/>
      <c r="K3" s="126">
        <v>44234</v>
      </c>
      <c r="L3" s="127"/>
      <c r="M3" s="156" t="s">
        <v>10</v>
      </c>
      <c r="N3" s="157"/>
      <c r="O3" s="169"/>
      <c r="P3" s="10" t="s">
        <v>50</v>
      </c>
      <c r="Q3" s="72"/>
    </row>
    <row r="4" spans="2:17" ht="15.75" customHeight="1" thickBot="1" x14ac:dyDescent="0.3">
      <c r="B4" s="167"/>
      <c r="C4" s="165"/>
      <c r="D4" s="163"/>
      <c r="E4" s="20" t="s">
        <v>14</v>
      </c>
      <c r="F4" s="21" t="s">
        <v>39</v>
      </c>
      <c r="G4" s="21" t="s">
        <v>14</v>
      </c>
      <c r="H4" s="21" t="s">
        <v>39</v>
      </c>
      <c r="I4" s="21" t="s">
        <v>14</v>
      </c>
      <c r="J4" s="21" t="s">
        <v>15</v>
      </c>
      <c r="K4" s="21" t="s">
        <v>14</v>
      </c>
      <c r="L4" s="21" t="s">
        <v>15</v>
      </c>
      <c r="M4" s="5" t="s">
        <v>11</v>
      </c>
      <c r="N4" s="5" t="s">
        <v>12</v>
      </c>
      <c r="O4" s="4" t="s">
        <v>13</v>
      </c>
      <c r="Q4" s="16"/>
    </row>
    <row r="5" spans="2:17" ht="15" customHeight="1" x14ac:dyDescent="0.25">
      <c r="B5" s="6" t="s">
        <v>0</v>
      </c>
      <c r="C5" s="7" t="s">
        <v>16</v>
      </c>
      <c r="D5" s="22" t="s">
        <v>41</v>
      </c>
      <c r="E5" s="23"/>
      <c r="F5" s="23"/>
      <c r="G5" s="23">
        <v>663</v>
      </c>
      <c r="H5" s="23">
        <v>5</v>
      </c>
      <c r="I5" s="23"/>
      <c r="J5" s="23"/>
      <c r="K5" s="23"/>
      <c r="L5" s="11"/>
      <c r="M5" s="34">
        <f>SUM(K5,I5,G5,E5)</f>
        <v>663</v>
      </c>
      <c r="N5" s="35">
        <f>SUM(L5,J5,H5,F5)</f>
        <v>5</v>
      </c>
      <c r="O5" s="27">
        <f>N5/M5*100</f>
        <v>0.75414781297134237</v>
      </c>
    </row>
    <row r="6" spans="2:17" ht="15" customHeight="1" x14ac:dyDescent="0.25">
      <c r="B6" s="8" t="s">
        <v>0</v>
      </c>
      <c r="C6" s="9" t="s">
        <v>17</v>
      </c>
      <c r="D6" s="17" t="s">
        <v>42</v>
      </c>
      <c r="E6" s="18"/>
      <c r="F6" s="18"/>
      <c r="G6" s="99"/>
      <c r="H6" s="99"/>
      <c r="I6" s="18">
        <v>712</v>
      </c>
      <c r="J6" s="18">
        <v>2</v>
      </c>
      <c r="K6" s="18"/>
      <c r="L6" s="12"/>
      <c r="M6" s="36">
        <f t="shared" ref="M6:M34" si="0">SUM(K6,I6,G6,E6)</f>
        <v>712</v>
      </c>
      <c r="N6" s="37">
        <f t="shared" ref="N6:N34" si="1">SUM(L6,J6,H6,F6)</f>
        <v>2</v>
      </c>
      <c r="O6" s="28">
        <f>N6/M6*100</f>
        <v>0.2808988764044944</v>
      </c>
    </row>
    <row r="7" spans="2:17" ht="15" customHeight="1" x14ac:dyDescent="0.25">
      <c r="B7" s="8" t="s">
        <v>0</v>
      </c>
      <c r="C7" s="9" t="s">
        <v>2</v>
      </c>
      <c r="D7" s="17"/>
      <c r="E7" s="18"/>
      <c r="F7" s="18"/>
      <c r="G7" s="99"/>
      <c r="H7" s="99"/>
      <c r="I7" s="18">
        <v>447</v>
      </c>
      <c r="J7" s="18">
        <v>1</v>
      </c>
      <c r="K7" s="18"/>
      <c r="L7" s="12"/>
      <c r="M7" s="36">
        <f t="shared" si="0"/>
        <v>447</v>
      </c>
      <c r="N7" s="37">
        <f t="shared" si="1"/>
        <v>1</v>
      </c>
      <c r="O7" s="28">
        <f t="shared" ref="O7:O34" si="2">N7/M7*100</f>
        <v>0.22371364653243847</v>
      </c>
    </row>
    <row r="8" spans="2:17" ht="15" hidden="1" customHeight="1" x14ac:dyDescent="0.25">
      <c r="B8" s="8" t="s">
        <v>0</v>
      </c>
      <c r="C8" s="9" t="s">
        <v>7</v>
      </c>
      <c r="D8" s="17"/>
      <c r="E8" s="18"/>
      <c r="F8" s="18"/>
      <c r="G8" s="100"/>
      <c r="H8" s="100"/>
      <c r="I8" s="18"/>
      <c r="J8" s="18"/>
      <c r="K8" s="18"/>
      <c r="L8" s="12"/>
      <c r="M8" s="36">
        <f t="shared" si="0"/>
        <v>0</v>
      </c>
      <c r="N8" s="37">
        <f t="shared" si="1"/>
        <v>0</v>
      </c>
      <c r="O8" s="28" t="e">
        <f t="shared" si="2"/>
        <v>#DIV/0!</v>
      </c>
    </row>
    <row r="9" spans="2:17" ht="15" customHeight="1" x14ac:dyDescent="0.25">
      <c r="B9" s="8" t="s">
        <v>0</v>
      </c>
      <c r="C9" s="9" t="s">
        <v>18</v>
      </c>
      <c r="D9" s="17" t="s">
        <v>5</v>
      </c>
      <c r="E9" s="18"/>
      <c r="F9" s="18"/>
      <c r="G9" s="99"/>
      <c r="H9" s="99"/>
      <c r="I9" s="18">
        <v>281</v>
      </c>
      <c r="J9" s="18">
        <v>0</v>
      </c>
      <c r="K9" s="18"/>
      <c r="L9" s="12"/>
      <c r="M9" s="36">
        <f t="shared" si="0"/>
        <v>281</v>
      </c>
      <c r="N9" s="37">
        <f t="shared" si="1"/>
        <v>0</v>
      </c>
      <c r="O9" s="28">
        <f t="shared" si="2"/>
        <v>0</v>
      </c>
    </row>
    <row r="10" spans="2:17" ht="15" customHeight="1" x14ac:dyDescent="0.25">
      <c r="B10" s="8" t="s">
        <v>0</v>
      </c>
      <c r="C10" s="9" t="s">
        <v>19</v>
      </c>
      <c r="D10" s="17"/>
      <c r="E10" s="18"/>
      <c r="F10" s="18"/>
      <c r="G10" s="99"/>
      <c r="H10" s="99"/>
      <c r="I10" s="18">
        <v>502</v>
      </c>
      <c r="J10" s="18">
        <v>2</v>
      </c>
      <c r="K10" s="18"/>
      <c r="L10" s="12"/>
      <c r="M10" s="36">
        <f t="shared" si="0"/>
        <v>502</v>
      </c>
      <c r="N10" s="37">
        <f t="shared" si="1"/>
        <v>2</v>
      </c>
      <c r="O10" s="28">
        <f t="shared" si="2"/>
        <v>0.39840637450199201</v>
      </c>
    </row>
    <row r="11" spans="2:17" ht="15.75" customHeight="1" x14ac:dyDescent="0.25">
      <c r="B11" s="8" t="s">
        <v>0</v>
      </c>
      <c r="C11" s="9" t="s">
        <v>20</v>
      </c>
      <c r="D11" s="17"/>
      <c r="E11" s="18"/>
      <c r="F11" s="18"/>
      <c r="G11" s="99"/>
      <c r="H11" s="99"/>
      <c r="I11" s="18">
        <v>1388</v>
      </c>
      <c r="J11" s="18">
        <v>11</v>
      </c>
      <c r="K11" s="18"/>
      <c r="L11" s="12"/>
      <c r="M11" s="36">
        <f t="shared" si="0"/>
        <v>1388</v>
      </c>
      <c r="N11" s="37">
        <f t="shared" si="1"/>
        <v>11</v>
      </c>
      <c r="O11" s="28">
        <f>N11/M11*100</f>
        <v>0.79250720461095103</v>
      </c>
    </row>
    <row r="12" spans="2:17" ht="15" customHeight="1" x14ac:dyDescent="0.25">
      <c r="B12" s="8" t="s">
        <v>0</v>
      </c>
      <c r="C12" s="9" t="s">
        <v>21</v>
      </c>
      <c r="D12" s="17"/>
      <c r="E12" s="18"/>
      <c r="F12" s="18"/>
      <c r="G12" s="99"/>
      <c r="H12" s="99"/>
      <c r="I12" s="18">
        <v>317</v>
      </c>
      <c r="J12" s="18">
        <v>1</v>
      </c>
      <c r="K12" s="18"/>
      <c r="L12" s="12"/>
      <c r="M12" s="36">
        <f t="shared" si="0"/>
        <v>317</v>
      </c>
      <c r="N12" s="37">
        <f t="shared" si="1"/>
        <v>1</v>
      </c>
      <c r="O12" s="28">
        <f t="shared" si="2"/>
        <v>0.31545741324921134</v>
      </c>
    </row>
    <row r="13" spans="2:17" ht="15" customHeight="1" thickBot="1" x14ac:dyDescent="0.3">
      <c r="B13" s="8" t="s">
        <v>0</v>
      </c>
      <c r="C13" s="9" t="s">
        <v>22</v>
      </c>
      <c r="D13" s="17"/>
      <c r="E13" s="18"/>
      <c r="F13" s="18"/>
      <c r="G13" s="99"/>
      <c r="H13" s="99"/>
      <c r="I13" s="18">
        <v>289</v>
      </c>
      <c r="J13" s="18">
        <v>1</v>
      </c>
      <c r="K13" s="18"/>
      <c r="L13" s="12"/>
      <c r="M13" s="36">
        <f t="shared" si="0"/>
        <v>289</v>
      </c>
      <c r="N13" s="37">
        <f t="shared" si="1"/>
        <v>1</v>
      </c>
      <c r="O13" s="29">
        <f t="shared" si="2"/>
        <v>0.34602076124567477</v>
      </c>
    </row>
    <row r="14" spans="2:17" ht="15" customHeight="1" x14ac:dyDescent="0.25">
      <c r="B14" s="8" t="s">
        <v>0</v>
      </c>
      <c r="C14" s="9" t="s">
        <v>23</v>
      </c>
      <c r="D14" s="17"/>
      <c r="E14" s="18"/>
      <c r="F14" s="18"/>
      <c r="G14" s="99"/>
      <c r="H14" s="99"/>
      <c r="I14" s="18">
        <v>282</v>
      </c>
      <c r="J14" s="18">
        <v>4</v>
      </c>
      <c r="K14" s="18"/>
      <c r="L14" s="12"/>
      <c r="M14" s="36">
        <f t="shared" si="0"/>
        <v>282</v>
      </c>
      <c r="N14" s="37">
        <f t="shared" si="1"/>
        <v>4</v>
      </c>
      <c r="O14" s="30">
        <f t="shared" si="2"/>
        <v>1.4184397163120568</v>
      </c>
    </row>
    <row r="15" spans="2:17" ht="14.25" customHeight="1" x14ac:dyDescent="0.25">
      <c r="B15" s="8" t="s">
        <v>0</v>
      </c>
      <c r="C15" s="9" t="s">
        <v>3</v>
      </c>
      <c r="D15" s="17"/>
      <c r="E15" s="18"/>
      <c r="F15" s="18"/>
      <c r="G15" s="99">
        <v>280</v>
      </c>
      <c r="H15" s="99">
        <v>2</v>
      </c>
      <c r="I15" s="18">
        <v>139</v>
      </c>
      <c r="J15" s="18">
        <v>0</v>
      </c>
      <c r="K15" s="18"/>
      <c r="L15" s="12"/>
      <c r="M15" s="36">
        <f t="shared" si="0"/>
        <v>419</v>
      </c>
      <c r="N15" s="37">
        <f t="shared" si="1"/>
        <v>2</v>
      </c>
      <c r="O15" s="31">
        <f t="shared" si="2"/>
        <v>0.47732696897374705</v>
      </c>
    </row>
    <row r="16" spans="2:17" s="15" customFormat="1" ht="15" customHeight="1" x14ac:dyDescent="0.25">
      <c r="B16" s="13" t="s">
        <v>0</v>
      </c>
      <c r="C16" s="14" t="s">
        <v>24</v>
      </c>
      <c r="D16" s="19"/>
      <c r="E16" s="18"/>
      <c r="F16" s="18"/>
      <c r="G16" s="99"/>
      <c r="H16" s="99"/>
      <c r="I16" s="18">
        <v>321</v>
      </c>
      <c r="J16" s="18">
        <v>5</v>
      </c>
      <c r="K16" s="18"/>
      <c r="L16" s="12"/>
      <c r="M16" s="38">
        <f t="shared" si="0"/>
        <v>321</v>
      </c>
      <c r="N16" s="39">
        <f t="shared" si="1"/>
        <v>5</v>
      </c>
      <c r="O16" s="32">
        <f t="shared" si="2"/>
        <v>1.557632398753894</v>
      </c>
    </row>
    <row r="17" spans="2:15" ht="15.75" customHeight="1" x14ac:dyDescent="0.25">
      <c r="B17" s="8" t="s">
        <v>0</v>
      </c>
      <c r="C17" s="9" t="s">
        <v>25</v>
      </c>
      <c r="D17" s="17" t="s">
        <v>43</v>
      </c>
      <c r="E17" s="18"/>
      <c r="F17" s="18"/>
      <c r="G17" s="99"/>
      <c r="H17" s="99"/>
      <c r="I17" s="18">
        <v>346</v>
      </c>
      <c r="J17" s="18">
        <v>1</v>
      </c>
      <c r="K17" s="18"/>
      <c r="L17" s="12"/>
      <c r="M17" s="36">
        <f t="shared" si="0"/>
        <v>346</v>
      </c>
      <c r="N17" s="37">
        <f t="shared" si="1"/>
        <v>1</v>
      </c>
      <c r="O17" s="31">
        <f t="shared" si="2"/>
        <v>0.28901734104046239</v>
      </c>
    </row>
    <row r="18" spans="2:15" ht="15" customHeight="1" x14ac:dyDescent="0.25">
      <c r="B18" s="8" t="s">
        <v>0</v>
      </c>
      <c r="C18" s="9" t="s">
        <v>1</v>
      </c>
      <c r="D18" s="17"/>
      <c r="E18" s="18"/>
      <c r="F18" s="18"/>
      <c r="G18" s="99"/>
      <c r="H18" s="99"/>
      <c r="I18" s="18">
        <v>388</v>
      </c>
      <c r="J18" s="18">
        <v>3</v>
      </c>
      <c r="K18" s="18"/>
      <c r="L18" s="12"/>
      <c r="M18" s="36">
        <f t="shared" si="0"/>
        <v>388</v>
      </c>
      <c r="N18" s="37">
        <f t="shared" si="1"/>
        <v>3</v>
      </c>
      <c r="O18" s="31">
        <f t="shared" si="2"/>
        <v>0.77319587628865982</v>
      </c>
    </row>
    <row r="19" spans="2:15" ht="15" customHeight="1" x14ac:dyDescent="0.25">
      <c r="B19" s="8" t="s">
        <v>0</v>
      </c>
      <c r="C19" s="9" t="s">
        <v>26</v>
      </c>
      <c r="D19" s="17" t="s">
        <v>44</v>
      </c>
      <c r="E19" s="18"/>
      <c r="F19" s="18"/>
      <c r="G19" s="99"/>
      <c r="H19" s="99"/>
      <c r="I19" s="18">
        <v>258</v>
      </c>
      <c r="J19" s="18">
        <v>5</v>
      </c>
      <c r="K19" s="18"/>
      <c r="L19" s="12"/>
      <c r="M19" s="36">
        <f t="shared" si="0"/>
        <v>258</v>
      </c>
      <c r="N19" s="37">
        <f t="shared" si="1"/>
        <v>5</v>
      </c>
      <c r="O19" s="31">
        <f t="shared" si="2"/>
        <v>1.9379844961240309</v>
      </c>
    </row>
    <row r="20" spans="2:15" ht="15" customHeight="1" x14ac:dyDescent="0.25">
      <c r="B20" s="8" t="s">
        <v>0</v>
      </c>
      <c r="C20" s="9" t="s">
        <v>27</v>
      </c>
      <c r="D20" s="17" t="s">
        <v>45</v>
      </c>
      <c r="E20" s="18"/>
      <c r="F20" s="18"/>
      <c r="G20" s="99"/>
      <c r="H20" s="99"/>
      <c r="I20" s="18">
        <v>394</v>
      </c>
      <c r="J20" s="18">
        <v>0</v>
      </c>
      <c r="K20" s="18"/>
      <c r="L20" s="12"/>
      <c r="M20" s="36">
        <f t="shared" si="0"/>
        <v>394</v>
      </c>
      <c r="N20" s="37">
        <f t="shared" si="1"/>
        <v>0</v>
      </c>
      <c r="O20" s="31">
        <f t="shared" si="2"/>
        <v>0</v>
      </c>
    </row>
    <row r="21" spans="2:15" ht="15" customHeight="1" x14ac:dyDescent="0.25">
      <c r="B21" s="8" t="s">
        <v>0</v>
      </c>
      <c r="C21" s="9" t="s">
        <v>28</v>
      </c>
      <c r="D21" s="17"/>
      <c r="E21" s="114"/>
      <c r="F21" s="114"/>
      <c r="G21" s="100"/>
      <c r="H21" s="100"/>
      <c r="I21" s="114">
        <v>482</v>
      </c>
      <c r="J21" s="114">
        <v>2</v>
      </c>
      <c r="K21" s="114"/>
      <c r="L21" s="114"/>
      <c r="M21" s="116">
        <f t="shared" si="0"/>
        <v>482</v>
      </c>
      <c r="N21" s="37">
        <f t="shared" si="1"/>
        <v>2</v>
      </c>
      <c r="O21" s="31">
        <f t="shared" si="2"/>
        <v>0.41493775933609961</v>
      </c>
    </row>
    <row r="22" spans="2:15" ht="15" customHeight="1" x14ac:dyDescent="0.25">
      <c r="B22" s="8" t="s">
        <v>0</v>
      </c>
      <c r="C22" s="9" t="s">
        <v>29</v>
      </c>
      <c r="D22" s="17"/>
      <c r="E22" s="18"/>
      <c r="F22" s="18"/>
      <c r="G22" s="99"/>
      <c r="H22" s="99"/>
      <c r="I22" s="18">
        <v>257</v>
      </c>
      <c r="J22" s="18">
        <v>0</v>
      </c>
      <c r="K22" s="18"/>
      <c r="L22" s="12"/>
      <c r="M22" s="36">
        <f t="shared" si="0"/>
        <v>257</v>
      </c>
      <c r="N22" s="37">
        <f t="shared" si="1"/>
        <v>0</v>
      </c>
      <c r="O22" s="31">
        <f>N22/M22*100</f>
        <v>0</v>
      </c>
    </row>
    <row r="23" spans="2:15" s="109" customFormat="1" ht="15" customHeight="1" x14ac:dyDescent="0.25">
      <c r="B23" s="101" t="s">
        <v>0</v>
      </c>
      <c r="C23" s="102" t="s">
        <v>30</v>
      </c>
      <c r="D23" s="103" t="s">
        <v>46</v>
      </c>
      <c r="E23" s="104"/>
      <c r="F23" s="104"/>
      <c r="G23" s="104"/>
      <c r="H23" s="104"/>
      <c r="I23" s="104">
        <v>424</v>
      </c>
      <c r="J23" s="104">
        <v>0</v>
      </c>
      <c r="K23" s="104"/>
      <c r="L23" s="105"/>
      <c r="M23" s="106">
        <f t="shared" si="0"/>
        <v>424</v>
      </c>
      <c r="N23" s="107">
        <f t="shared" si="1"/>
        <v>0</v>
      </c>
      <c r="O23" s="108">
        <f t="shared" si="2"/>
        <v>0</v>
      </c>
    </row>
    <row r="24" spans="2:15" ht="15" hidden="1" customHeight="1" x14ac:dyDescent="0.25">
      <c r="B24" s="8" t="s">
        <v>0</v>
      </c>
      <c r="C24" s="9" t="s">
        <v>31</v>
      </c>
      <c r="D24" s="17"/>
      <c r="E24" s="18"/>
      <c r="F24" s="18"/>
      <c r="G24" s="99"/>
      <c r="H24" s="99"/>
      <c r="I24" s="18"/>
      <c r="J24" s="18"/>
      <c r="K24" s="18"/>
      <c r="L24" s="12"/>
      <c r="M24" s="36">
        <f t="shared" si="0"/>
        <v>0</v>
      </c>
      <c r="N24" s="37">
        <f t="shared" si="1"/>
        <v>0</v>
      </c>
      <c r="O24" s="31" t="e">
        <f t="shared" si="2"/>
        <v>#DIV/0!</v>
      </c>
    </row>
    <row r="25" spans="2:15" ht="15.75" x14ac:dyDescent="0.25">
      <c r="B25" s="8" t="s">
        <v>0</v>
      </c>
      <c r="C25" s="9" t="s">
        <v>6</v>
      </c>
      <c r="D25" s="17"/>
      <c r="E25" s="18"/>
      <c r="F25" s="18"/>
      <c r="G25" s="99"/>
      <c r="H25" s="99"/>
      <c r="I25" s="18"/>
      <c r="J25" s="18"/>
      <c r="K25" s="18"/>
      <c r="L25" s="12"/>
      <c r="M25" s="36">
        <f t="shared" si="0"/>
        <v>0</v>
      </c>
      <c r="N25" s="37">
        <f t="shared" si="1"/>
        <v>0</v>
      </c>
      <c r="O25" s="31" t="e">
        <f t="shared" si="2"/>
        <v>#DIV/0!</v>
      </c>
    </row>
    <row r="26" spans="2:15" ht="15" customHeight="1" x14ac:dyDescent="0.25">
      <c r="B26" s="8" t="s">
        <v>0</v>
      </c>
      <c r="C26" s="9" t="s">
        <v>32</v>
      </c>
      <c r="D26" s="17"/>
      <c r="E26" s="18"/>
      <c r="F26" s="18"/>
      <c r="G26" s="99"/>
      <c r="H26" s="99"/>
      <c r="I26" s="18">
        <v>287</v>
      </c>
      <c r="J26" s="18">
        <v>0</v>
      </c>
      <c r="K26" s="18"/>
      <c r="L26" s="12"/>
      <c r="M26" s="36">
        <f t="shared" si="0"/>
        <v>287</v>
      </c>
      <c r="N26" s="37">
        <f t="shared" si="1"/>
        <v>0</v>
      </c>
      <c r="O26" s="31">
        <f t="shared" si="2"/>
        <v>0</v>
      </c>
    </row>
    <row r="27" spans="2:15" ht="15" customHeight="1" x14ac:dyDescent="0.25">
      <c r="B27" s="8" t="s">
        <v>0</v>
      </c>
      <c r="C27" s="9" t="s">
        <v>33</v>
      </c>
      <c r="D27" s="17"/>
      <c r="E27" s="18"/>
      <c r="F27" s="18"/>
      <c r="G27" s="99"/>
      <c r="H27" s="99"/>
      <c r="I27" s="18">
        <v>444</v>
      </c>
      <c r="J27" s="18">
        <v>1</v>
      </c>
      <c r="K27" s="18"/>
      <c r="L27" s="12"/>
      <c r="M27" s="36">
        <f t="shared" si="0"/>
        <v>444</v>
      </c>
      <c r="N27" s="37">
        <f t="shared" si="1"/>
        <v>1</v>
      </c>
      <c r="O27" s="31">
        <f t="shared" si="2"/>
        <v>0.22522522522522523</v>
      </c>
    </row>
    <row r="28" spans="2:15" ht="15" customHeight="1" x14ac:dyDescent="0.25">
      <c r="B28" s="8" t="s">
        <v>0</v>
      </c>
      <c r="C28" s="9" t="s">
        <v>34</v>
      </c>
      <c r="D28" s="17"/>
      <c r="E28" s="117"/>
      <c r="F28" s="117"/>
      <c r="G28" s="117"/>
      <c r="H28" s="117"/>
      <c r="I28" s="115">
        <v>143</v>
      </c>
      <c r="J28" s="115">
        <v>0</v>
      </c>
      <c r="K28"/>
      <c r="L28"/>
      <c r="M28" s="36">
        <f t="shared" si="0"/>
        <v>143</v>
      </c>
      <c r="N28" s="37">
        <f t="shared" si="1"/>
        <v>0</v>
      </c>
      <c r="O28" s="31">
        <f t="shared" si="2"/>
        <v>0</v>
      </c>
    </row>
    <row r="29" spans="2:15" ht="15" hidden="1" customHeight="1" x14ac:dyDescent="0.25">
      <c r="B29" s="8" t="s">
        <v>0</v>
      </c>
      <c r="C29" s="9" t="s">
        <v>35</v>
      </c>
      <c r="D29" s="17" t="s">
        <v>47</v>
      </c>
      <c r="E29" s="115"/>
      <c r="F29" s="115"/>
      <c r="G29" s="115"/>
      <c r="H29" s="115"/>
      <c r="I29" s="115"/>
      <c r="J29" s="115"/>
      <c r="K29" s="18"/>
      <c r="L29" s="12"/>
      <c r="M29" s="36">
        <f t="shared" si="0"/>
        <v>0</v>
      </c>
      <c r="N29" s="37">
        <f t="shared" si="1"/>
        <v>0</v>
      </c>
      <c r="O29" s="31" t="e">
        <f t="shared" si="2"/>
        <v>#DIV/0!</v>
      </c>
    </row>
    <row r="30" spans="2:15" ht="15" customHeight="1" x14ac:dyDescent="0.25">
      <c r="B30" s="8" t="s">
        <v>0</v>
      </c>
      <c r="C30" s="9" t="s">
        <v>36</v>
      </c>
      <c r="D30" s="17"/>
      <c r="E30" s="18"/>
      <c r="F30" s="18"/>
      <c r="G30" s="99"/>
      <c r="H30" s="99"/>
      <c r="I30" s="115">
        <v>534</v>
      </c>
      <c r="J30" s="115">
        <v>12</v>
      </c>
      <c r="K30" s="18"/>
      <c r="L30" s="12"/>
      <c r="M30" s="36">
        <f t="shared" si="0"/>
        <v>534</v>
      </c>
      <c r="N30" s="37">
        <f t="shared" si="1"/>
        <v>12</v>
      </c>
      <c r="O30" s="31">
        <f t="shared" si="2"/>
        <v>2.2471910112359552</v>
      </c>
    </row>
    <row r="31" spans="2:15" ht="14.25" customHeight="1" x14ac:dyDescent="0.25">
      <c r="B31" s="8" t="s">
        <v>0</v>
      </c>
      <c r="C31" s="9" t="s">
        <v>37</v>
      </c>
      <c r="D31" s="17" t="s">
        <v>48</v>
      </c>
      <c r="E31" s="18"/>
      <c r="F31" s="18"/>
      <c r="G31" s="99">
        <v>438</v>
      </c>
      <c r="H31" s="99">
        <v>0</v>
      </c>
      <c r="I31" s="115">
        <v>304</v>
      </c>
      <c r="J31" s="115">
        <v>1</v>
      </c>
      <c r="K31" s="18"/>
      <c r="L31" s="12"/>
      <c r="M31" s="36">
        <f t="shared" si="0"/>
        <v>742</v>
      </c>
      <c r="N31" s="37">
        <f t="shared" si="1"/>
        <v>1</v>
      </c>
      <c r="O31" s="31">
        <f t="shared" si="2"/>
        <v>0.13477088948787064</v>
      </c>
    </row>
    <row r="32" spans="2:15" ht="15" customHeight="1" x14ac:dyDescent="0.25">
      <c r="B32" s="8" t="s">
        <v>0</v>
      </c>
      <c r="C32" s="9" t="s">
        <v>38</v>
      </c>
      <c r="D32" s="17"/>
      <c r="E32" s="18">
        <v>92</v>
      </c>
      <c r="F32" s="18">
        <v>7</v>
      </c>
      <c r="G32" s="99">
        <v>549</v>
      </c>
      <c r="H32" s="99">
        <v>15</v>
      </c>
      <c r="I32" s="115">
        <v>441</v>
      </c>
      <c r="J32" s="115">
        <v>8</v>
      </c>
      <c r="K32" s="18"/>
      <c r="L32" s="12"/>
      <c r="M32" s="36">
        <f t="shared" si="0"/>
        <v>1082</v>
      </c>
      <c r="N32" s="37">
        <f t="shared" si="1"/>
        <v>30</v>
      </c>
      <c r="O32" s="31">
        <f t="shared" si="2"/>
        <v>2.7726432532347505</v>
      </c>
    </row>
    <row r="33" spans="2:21" ht="15" customHeight="1" x14ac:dyDescent="0.25">
      <c r="B33" s="8" t="s">
        <v>0</v>
      </c>
      <c r="C33" s="9" t="s">
        <v>4</v>
      </c>
      <c r="D33" s="17" t="s">
        <v>49</v>
      </c>
      <c r="E33" s="18"/>
      <c r="F33" s="18"/>
      <c r="G33" s="99"/>
      <c r="H33" s="99"/>
      <c r="I33" s="115">
        <v>199</v>
      </c>
      <c r="J33" s="115">
        <v>3</v>
      </c>
      <c r="K33" s="18"/>
      <c r="L33" s="12"/>
      <c r="M33" s="36">
        <f t="shared" si="0"/>
        <v>199</v>
      </c>
      <c r="N33" s="37">
        <f t="shared" si="1"/>
        <v>3</v>
      </c>
      <c r="O33" s="31">
        <f t="shared" si="2"/>
        <v>1.5075376884422109</v>
      </c>
    </row>
    <row r="34" spans="2:21" ht="15" customHeight="1" thickBot="1" x14ac:dyDescent="0.3">
      <c r="B34" s="24" t="s">
        <v>0</v>
      </c>
      <c r="C34" s="25" t="s">
        <v>0</v>
      </c>
      <c r="D34" s="26"/>
      <c r="E34" s="47"/>
      <c r="F34" s="47"/>
      <c r="G34" s="47"/>
      <c r="H34" s="47"/>
      <c r="I34" s="115">
        <v>1525</v>
      </c>
      <c r="J34" s="115">
        <v>6</v>
      </c>
      <c r="K34" s="47"/>
      <c r="L34" s="48"/>
      <c r="M34" s="40">
        <f t="shared" si="0"/>
        <v>1525</v>
      </c>
      <c r="N34" s="41">
        <f t="shared" si="1"/>
        <v>6</v>
      </c>
      <c r="O34" s="33">
        <f t="shared" si="2"/>
        <v>0.39344262295081966</v>
      </c>
    </row>
    <row r="35" spans="2:21" ht="15.75" x14ac:dyDescent="0.25">
      <c r="B35" s="56"/>
      <c r="C35" s="57"/>
      <c r="D35" s="58"/>
      <c r="E35" s="59">
        <f t="shared" ref="E35:N35" si="3">SUM(E5:E34)</f>
        <v>92</v>
      </c>
      <c r="F35" s="59">
        <f t="shared" si="3"/>
        <v>7</v>
      </c>
      <c r="G35" s="59">
        <f t="shared" si="3"/>
        <v>1930</v>
      </c>
      <c r="H35" s="59">
        <f t="shared" si="3"/>
        <v>22</v>
      </c>
      <c r="I35" s="59">
        <f t="shared" si="3"/>
        <v>11104</v>
      </c>
      <c r="J35" s="59">
        <f t="shared" si="3"/>
        <v>69</v>
      </c>
      <c r="K35" s="59">
        <f t="shared" si="3"/>
        <v>0</v>
      </c>
      <c r="L35" s="59">
        <f t="shared" si="3"/>
        <v>0</v>
      </c>
      <c r="M35" s="60">
        <f t="shared" si="3"/>
        <v>13126</v>
      </c>
      <c r="N35" s="60">
        <f t="shared" si="3"/>
        <v>98</v>
      </c>
      <c r="O35" s="61">
        <f>N35/M35*100</f>
        <v>0.74660978211183904</v>
      </c>
    </row>
    <row r="36" spans="2:21" ht="15.75" customHeight="1" thickBot="1" x14ac:dyDescent="0.3">
      <c r="B36" s="68"/>
      <c r="C36" s="69"/>
      <c r="D36" s="69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</row>
    <row r="37" spans="2:21" s="16" customFormat="1" ht="15" customHeight="1" thickBot="1" x14ac:dyDescent="0.3">
      <c r="B37" s="159" t="s">
        <v>56</v>
      </c>
      <c r="C37" s="151" t="s">
        <v>9</v>
      </c>
      <c r="D37" s="152" t="s">
        <v>55</v>
      </c>
      <c r="E37" s="120">
        <v>44230</v>
      </c>
      <c r="F37" s="121"/>
      <c r="G37" s="122">
        <v>44231</v>
      </c>
      <c r="H37" s="123"/>
      <c r="I37" s="124">
        <v>44232</v>
      </c>
      <c r="J37" s="125"/>
      <c r="K37" s="126">
        <v>44233</v>
      </c>
      <c r="L37" s="127"/>
      <c r="M37" s="128">
        <v>44234</v>
      </c>
      <c r="N37" s="129"/>
      <c r="O37" s="130">
        <v>44235</v>
      </c>
      <c r="P37" s="131"/>
      <c r="Q37" s="130">
        <v>44236</v>
      </c>
      <c r="R37" s="132"/>
      <c r="S37" s="154" t="s">
        <v>10</v>
      </c>
      <c r="T37" s="155"/>
      <c r="U37" s="155"/>
    </row>
    <row r="38" spans="2:21" s="16" customFormat="1" ht="18.75" customHeight="1" thickBot="1" x14ac:dyDescent="0.3">
      <c r="B38" s="160"/>
      <c r="C38" s="151"/>
      <c r="D38" s="153"/>
      <c r="E38" s="20" t="s">
        <v>14</v>
      </c>
      <c r="F38" s="21" t="s">
        <v>57</v>
      </c>
      <c r="G38" s="21" t="s">
        <v>14</v>
      </c>
      <c r="H38" s="21" t="s">
        <v>15</v>
      </c>
      <c r="I38" s="20" t="s">
        <v>14</v>
      </c>
      <c r="J38" s="21" t="s">
        <v>57</v>
      </c>
      <c r="K38" s="20" t="s">
        <v>14</v>
      </c>
      <c r="L38" s="21" t="s">
        <v>57</v>
      </c>
      <c r="M38" s="20" t="s">
        <v>14</v>
      </c>
      <c r="N38" s="21" t="s">
        <v>57</v>
      </c>
      <c r="O38" s="20" t="s">
        <v>14</v>
      </c>
      <c r="P38" s="21" t="s">
        <v>57</v>
      </c>
      <c r="Q38" s="20" t="s">
        <v>14</v>
      </c>
      <c r="R38" s="21" t="s">
        <v>57</v>
      </c>
      <c r="S38" s="43" t="s">
        <v>58</v>
      </c>
      <c r="T38" s="43" t="s">
        <v>59</v>
      </c>
      <c r="U38" s="44" t="s">
        <v>13</v>
      </c>
    </row>
    <row r="39" spans="2:21" ht="25.5" x14ac:dyDescent="0.25">
      <c r="B39" s="160"/>
      <c r="C39" s="42" t="s">
        <v>0</v>
      </c>
      <c r="D39" s="45" t="s">
        <v>51</v>
      </c>
      <c r="E39" s="18">
        <v>139</v>
      </c>
      <c r="F39" s="18">
        <v>0</v>
      </c>
      <c r="G39" s="18">
        <v>251</v>
      </c>
      <c r="H39" s="18">
        <v>1</v>
      </c>
      <c r="I39" s="18">
        <v>371</v>
      </c>
      <c r="J39" s="18">
        <v>0</v>
      </c>
      <c r="K39" s="18">
        <v>241</v>
      </c>
      <c r="L39" s="18">
        <v>5</v>
      </c>
      <c r="M39" s="18"/>
      <c r="N39" s="18"/>
      <c r="O39" s="18"/>
      <c r="P39" s="18"/>
      <c r="Q39" s="18"/>
      <c r="R39" s="18"/>
      <c r="S39" s="87">
        <f>SUM(Q39,O39,M39,K39,I39,G39,E39)</f>
        <v>1002</v>
      </c>
      <c r="T39" s="88">
        <f>SUM(R39,P39,N39,L39,J39,H39,F39)</f>
        <v>6</v>
      </c>
      <c r="U39" s="89">
        <f>T39/S39*100</f>
        <v>0.5988023952095809</v>
      </c>
    </row>
    <row r="40" spans="2:21" ht="25.5" x14ac:dyDescent="0.25">
      <c r="B40" s="160"/>
      <c r="C40" s="42" t="s">
        <v>0</v>
      </c>
      <c r="D40" s="45" t="s">
        <v>52</v>
      </c>
      <c r="E40" s="18">
        <v>101</v>
      </c>
      <c r="F40" s="18">
        <v>0</v>
      </c>
      <c r="G40" s="18">
        <v>145</v>
      </c>
      <c r="H40" s="18">
        <v>0</v>
      </c>
      <c r="I40" s="18">
        <v>379</v>
      </c>
      <c r="J40" s="18">
        <v>2</v>
      </c>
      <c r="K40" s="18"/>
      <c r="L40" s="18"/>
      <c r="M40" s="18"/>
      <c r="N40" s="18"/>
      <c r="O40" s="18"/>
      <c r="P40" s="18"/>
      <c r="Q40" s="18"/>
      <c r="R40" s="18"/>
      <c r="S40" s="90">
        <f t="shared" ref="S40:S47" si="4">SUM(Q40,O40,M40,K40,I40,G40,E40)</f>
        <v>625</v>
      </c>
      <c r="T40" s="91">
        <f t="shared" ref="T40:T47" si="5">SUM(R40,P40,N40,L40,J40,H40,F40)</f>
        <v>2</v>
      </c>
      <c r="U40" s="92">
        <f t="shared" ref="U40:U47" si="6">T40/S40*100</f>
        <v>0.32</v>
      </c>
    </row>
    <row r="41" spans="2:21" ht="38.25" x14ac:dyDescent="0.25">
      <c r="B41" s="160"/>
      <c r="C41" s="42" t="s">
        <v>0</v>
      </c>
      <c r="D41" s="45" t="s">
        <v>70</v>
      </c>
      <c r="E41" s="110">
        <v>20</v>
      </c>
      <c r="F41" s="110">
        <v>1</v>
      </c>
      <c r="G41" s="110">
        <v>100</v>
      </c>
      <c r="H41" s="110">
        <v>2</v>
      </c>
      <c r="I41" s="110">
        <v>272</v>
      </c>
      <c r="J41" s="110">
        <v>2</v>
      </c>
      <c r="K41" s="110">
        <v>293</v>
      </c>
      <c r="L41" s="110">
        <v>1</v>
      </c>
      <c r="M41" s="110"/>
      <c r="N41" s="110"/>
      <c r="O41" s="110"/>
      <c r="P41" s="110"/>
      <c r="Q41" s="110"/>
      <c r="R41" s="110"/>
      <c r="S41" s="90">
        <f t="shared" si="4"/>
        <v>685</v>
      </c>
      <c r="T41" s="91">
        <f t="shared" si="5"/>
        <v>6</v>
      </c>
      <c r="U41" s="92">
        <f t="shared" si="6"/>
        <v>0.87591240875912413</v>
      </c>
    </row>
    <row r="42" spans="2:21" ht="38.25" x14ac:dyDescent="0.25">
      <c r="B42" s="160"/>
      <c r="C42" s="42" t="s">
        <v>0</v>
      </c>
      <c r="D42" s="45" t="s">
        <v>71</v>
      </c>
      <c r="E42" s="110">
        <v>82</v>
      </c>
      <c r="F42" s="110">
        <v>3</v>
      </c>
      <c r="G42" s="110">
        <v>230</v>
      </c>
      <c r="H42" s="110">
        <v>4</v>
      </c>
      <c r="I42" s="110">
        <v>312</v>
      </c>
      <c r="J42" s="110">
        <v>3</v>
      </c>
      <c r="K42" s="110">
        <v>331</v>
      </c>
      <c r="L42" s="110">
        <v>8</v>
      </c>
      <c r="M42" s="110"/>
      <c r="N42" s="110"/>
      <c r="O42" s="110"/>
      <c r="P42" s="110"/>
      <c r="Q42" s="110"/>
      <c r="R42" s="110"/>
      <c r="S42" s="90">
        <f t="shared" si="4"/>
        <v>955</v>
      </c>
      <c r="T42" s="91">
        <f t="shared" si="5"/>
        <v>18</v>
      </c>
      <c r="U42" s="92">
        <f t="shared" si="6"/>
        <v>1.8848167539267016</v>
      </c>
    </row>
    <row r="43" spans="2:21" ht="25.5" x14ac:dyDescent="0.25">
      <c r="B43" s="160"/>
      <c r="C43" s="42" t="s">
        <v>0</v>
      </c>
      <c r="D43" s="45" t="s">
        <v>53</v>
      </c>
      <c r="E43" s="18">
        <v>109</v>
      </c>
      <c r="F43" s="18">
        <v>6</v>
      </c>
      <c r="G43" s="18">
        <v>247</v>
      </c>
      <c r="H43" s="18">
        <v>7</v>
      </c>
      <c r="I43" s="18">
        <v>442</v>
      </c>
      <c r="J43" s="18">
        <v>10</v>
      </c>
      <c r="K43" s="18"/>
      <c r="L43" s="18"/>
      <c r="M43" s="18"/>
      <c r="N43" s="18"/>
      <c r="O43" s="18"/>
      <c r="P43" s="18"/>
      <c r="Q43" s="18"/>
      <c r="R43" s="18"/>
      <c r="S43" s="90">
        <f t="shared" si="4"/>
        <v>798</v>
      </c>
      <c r="T43" s="91">
        <f t="shared" si="5"/>
        <v>23</v>
      </c>
      <c r="U43" s="92">
        <f t="shared" si="6"/>
        <v>2.8822055137844611</v>
      </c>
    </row>
    <row r="44" spans="2:21" ht="38.25" x14ac:dyDescent="0.25">
      <c r="B44" s="160"/>
      <c r="C44" s="42" t="s">
        <v>0</v>
      </c>
      <c r="D44" s="45" t="s">
        <v>75</v>
      </c>
      <c r="E44" s="115"/>
      <c r="F44" s="115"/>
      <c r="G44" s="115"/>
      <c r="H44" s="115"/>
      <c r="I44" s="115"/>
      <c r="J44" s="115"/>
      <c r="K44" s="115">
        <v>73</v>
      </c>
      <c r="L44" s="115">
        <v>1</v>
      </c>
      <c r="M44" s="115"/>
      <c r="N44" s="115"/>
      <c r="O44" s="115"/>
      <c r="P44" s="115"/>
      <c r="Q44" s="115"/>
      <c r="R44" s="115"/>
      <c r="S44" s="90">
        <f t="shared" si="4"/>
        <v>73</v>
      </c>
      <c r="T44" s="91">
        <f t="shared" si="5"/>
        <v>1</v>
      </c>
      <c r="U44" s="92">
        <f t="shared" si="6"/>
        <v>1.3698630136986301</v>
      </c>
    </row>
    <row r="45" spans="2:21" ht="38.25" x14ac:dyDescent="0.25">
      <c r="B45" s="160"/>
      <c r="C45" s="42" t="s">
        <v>0</v>
      </c>
      <c r="D45" s="45" t="s">
        <v>76</v>
      </c>
      <c r="E45" s="115"/>
      <c r="F45" s="115"/>
      <c r="G45" s="115"/>
      <c r="H45" s="115"/>
      <c r="I45" s="115"/>
      <c r="J45" s="115"/>
      <c r="K45" s="115">
        <v>129</v>
      </c>
      <c r="L45" s="115">
        <v>0</v>
      </c>
      <c r="M45" s="115"/>
      <c r="N45" s="115"/>
      <c r="O45" s="115"/>
      <c r="P45" s="115"/>
      <c r="Q45" s="115"/>
      <c r="R45" s="115"/>
      <c r="S45" s="90">
        <f t="shared" si="4"/>
        <v>129</v>
      </c>
      <c r="T45" s="91">
        <f t="shared" si="5"/>
        <v>0</v>
      </c>
      <c r="U45" s="92">
        <f t="shared" si="6"/>
        <v>0</v>
      </c>
    </row>
    <row r="46" spans="2:21" ht="38.25" x14ac:dyDescent="0.25">
      <c r="B46" s="160"/>
      <c r="C46" s="42" t="s">
        <v>20</v>
      </c>
      <c r="D46" s="45" t="s">
        <v>54</v>
      </c>
      <c r="E46" s="18">
        <v>70</v>
      </c>
      <c r="F46" s="18">
        <v>3</v>
      </c>
      <c r="G46" s="18">
        <v>84</v>
      </c>
      <c r="H46" s="18">
        <v>5</v>
      </c>
      <c r="I46" s="18">
        <v>260</v>
      </c>
      <c r="J46" s="18">
        <v>6</v>
      </c>
      <c r="K46" s="18">
        <v>236</v>
      </c>
      <c r="L46" s="18">
        <v>1</v>
      </c>
      <c r="M46" s="18"/>
      <c r="N46" s="18"/>
      <c r="O46" s="18"/>
      <c r="P46" s="18"/>
      <c r="Q46" s="18"/>
      <c r="R46" s="18"/>
      <c r="S46" s="90">
        <f t="shared" si="4"/>
        <v>650</v>
      </c>
      <c r="T46" s="91">
        <f t="shared" si="5"/>
        <v>15</v>
      </c>
      <c r="U46" s="92">
        <f t="shared" si="6"/>
        <v>2.3076923076923079</v>
      </c>
    </row>
    <row r="47" spans="2:21" ht="39" customHeight="1" thickBot="1" x14ac:dyDescent="0.3">
      <c r="B47" s="161"/>
      <c r="C47" s="71" t="s">
        <v>20</v>
      </c>
      <c r="D47" s="49" t="s">
        <v>65</v>
      </c>
      <c r="E47" s="50">
        <v>85</v>
      </c>
      <c r="F47" s="50">
        <v>9</v>
      </c>
      <c r="G47" s="50">
        <v>185</v>
      </c>
      <c r="H47" s="50">
        <v>5</v>
      </c>
      <c r="I47" s="50">
        <v>439</v>
      </c>
      <c r="J47" s="50">
        <v>8</v>
      </c>
      <c r="K47" s="50"/>
      <c r="L47" s="50"/>
      <c r="M47" s="50"/>
      <c r="N47" s="50"/>
      <c r="O47" s="50"/>
      <c r="P47" s="50"/>
      <c r="Q47" s="50"/>
      <c r="R47" s="50"/>
      <c r="S47" s="85">
        <f t="shared" si="4"/>
        <v>709</v>
      </c>
      <c r="T47" s="86">
        <f t="shared" si="5"/>
        <v>22</v>
      </c>
      <c r="U47" s="92">
        <f t="shared" si="6"/>
        <v>3.1029619181946404</v>
      </c>
    </row>
    <row r="48" spans="2:21" ht="16.5" thickBot="1" x14ac:dyDescent="0.3">
      <c r="B48" s="54"/>
      <c r="C48" s="55"/>
      <c r="D48" s="55"/>
      <c r="E48" s="51">
        <f t="shared" ref="E48:T48" si="7">SUM(E39:E47)</f>
        <v>606</v>
      </c>
      <c r="F48" s="52">
        <f t="shared" si="7"/>
        <v>22</v>
      </c>
      <c r="G48" s="52">
        <f t="shared" si="7"/>
        <v>1242</v>
      </c>
      <c r="H48" s="52">
        <f t="shared" si="7"/>
        <v>24</v>
      </c>
      <c r="I48" s="52">
        <f t="shared" si="7"/>
        <v>2475</v>
      </c>
      <c r="J48" s="52">
        <f t="shared" si="7"/>
        <v>31</v>
      </c>
      <c r="K48" s="52">
        <f t="shared" si="7"/>
        <v>1303</v>
      </c>
      <c r="L48" s="52">
        <f t="shared" si="7"/>
        <v>16</v>
      </c>
      <c r="M48" s="52">
        <f t="shared" si="7"/>
        <v>0</v>
      </c>
      <c r="N48" s="52">
        <f t="shared" si="7"/>
        <v>0</v>
      </c>
      <c r="O48" s="52">
        <f t="shared" si="7"/>
        <v>0</v>
      </c>
      <c r="P48" s="52">
        <f t="shared" si="7"/>
        <v>0</v>
      </c>
      <c r="Q48" s="52">
        <f t="shared" si="7"/>
        <v>0</v>
      </c>
      <c r="R48" s="52">
        <f t="shared" si="7"/>
        <v>0</v>
      </c>
      <c r="S48" s="52">
        <f t="shared" si="7"/>
        <v>5626</v>
      </c>
      <c r="T48" s="53">
        <f t="shared" si="7"/>
        <v>93</v>
      </c>
      <c r="U48" s="66">
        <f>T48/S48*100</f>
        <v>1.6530394596516174</v>
      </c>
    </row>
    <row r="49" spans="2:22" ht="15.75" thickBot="1" x14ac:dyDescent="0.3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</row>
    <row r="50" spans="2:22" ht="15" customHeight="1" thickBot="1" x14ac:dyDescent="0.3">
      <c r="B50" s="142" t="s">
        <v>61</v>
      </c>
      <c r="C50" s="147" t="s">
        <v>56</v>
      </c>
      <c r="D50" s="149" t="s">
        <v>55</v>
      </c>
      <c r="E50" s="120">
        <v>44230</v>
      </c>
      <c r="F50" s="121"/>
      <c r="G50" s="122">
        <v>44231</v>
      </c>
      <c r="H50" s="123"/>
      <c r="I50" s="124">
        <v>44232</v>
      </c>
      <c r="J50" s="125"/>
      <c r="K50" s="126">
        <v>44233</v>
      </c>
      <c r="L50" s="127"/>
      <c r="M50" s="128">
        <v>44234</v>
      </c>
      <c r="N50" s="129"/>
      <c r="O50" s="130">
        <v>44235</v>
      </c>
      <c r="P50" s="131"/>
      <c r="Q50" s="130">
        <v>44236</v>
      </c>
      <c r="R50" s="132"/>
      <c r="S50" s="156" t="s">
        <v>10</v>
      </c>
      <c r="T50" s="157"/>
      <c r="U50" s="157"/>
    </row>
    <row r="51" spans="2:22" ht="15" customHeight="1" thickBot="1" x14ac:dyDescent="0.3">
      <c r="B51" s="143"/>
      <c r="C51" s="118"/>
      <c r="D51" s="150"/>
      <c r="E51" s="62" t="s">
        <v>14</v>
      </c>
      <c r="F51" s="21" t="s">
        <v>57</v>
      </c>
      <c r="G51" s="21" t="s">
        <v>14</v>
      </c>
      <c r="H51" s="21" t="s">
        <v>15</v>
      </c>
      <c r="I51" s="20" t="s">
        <v>14</v>
      </c>
      <c r="J51" s="21" t="s">
        <v>57</v>
      </c>
      <c r="K51" s="20" t="s">
        <v>14</v>
      </c>
      <c r="L51" s="21" t="s">
        <v>57</v>
      </c>
      <c r="M51" s="20" t="s">
        <v>14</v>
      </c>
      <c r="N51" s="21" t="s">
        <v>57</v>
      </c>
      <c r="O51" s="20" t="s">
        <v>14</v>
      </c>
      <c r="P51" s="21" t="s">
        <v>57</v>
      </c>
      <c r="Q51" s="20" t="s">
        <v>14</v>
      </c>
      <c r="R51" s="21" t="s">
        <v>57</v>
      </c>
      <c r="S51" s="43" t="s">
        <v>58</v>
      </c>
      <c r="T51" s="43" t="s">
        <v>59</v>
      </c>
      <c r="U51" s="44" t="s">
        <v>13</v>
      </c>
    </row>
    <row r="52" spans="2:22" ht="45.75" thickBot="1" x14ac:dyDescent="0.3">
      <c r="B52" s="144"/>
      <c r="C52" s="148"/>
      <c r="D52" s="46" t="s">
        <v>60</v>
      </c>
      <c r="E52" s="63">
        <v>84</v>
      </c>
      <c r="F52" s="64">
        <v>2</v>
      </c>
      <c r="G52" s="64">
        <v>224</v>
      </c>
      <c r="H52" s="64">
        <v>4</v>
      </c>
      <c r="I52" s="64">
        <v>508</v>
      </c>
      <c r="J52" s="64">
        <v>8</v>
      </c>
      <c r="K52" s="64">
        <v>449</v>
      </c>
      <c r="L52" s="64">
        <v>0</v>
      </c>
      <c r="M52" s="64"/>
      <c r="N52" s="64"/>
      <c r="O52" s="64"/>
      <c r="P52" s="64"/>
      <c r="Q52" s="64"/>
      <c r="R52" s="64"/>
      <c r="S52" s="65">
        <f>SUM(Q52,O52,M52,K52,I52,G52,E52)</f>
        <v>1265</v>
      </c>
      <c r="T52" s="65">
        <f>SUM(R52,P52,N52,L52,J52,H52,F52)</f>
        <v>14</v>
      </c>
      <c r="U52" s="67">
        <f>T52/S52*100</f>
        <v>1.1067193675889329</v>
      </c>
    </row>
    <row r="53" spans="2:22" ht="15.75" thickBot="1" x14ac:dyDescent="0.3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</row>
    <row r="54" spans="2:22" ht="15" customHeight="1" thickBot="1" x14ac:dyDescent="0.3">
      <c r="B54" s="142" t="s">
        <v>62</v>
      </c>
      <c r="C54" s="158" t="s">
        <v>63</v>
      </c>
      <c r="D54" s="158" t="s">
        <v>64</v>
      </c>
      <c r="E54" s="120">
        <v>44230</v>
      </c>
      <c r="F54" s="121"/>
      <c r="G54" s="122">
        <v>44231</v>
      </c>
      <c r="H54" s="123"/>
      <c r="I54" s="124">
        <v>44232</v>
      </c>
      <c r="J54" s="125"/>
      <c r="K54" s="126">
        <v>44233</v>
      </c>
      <c r="L54" s="127"/>
      <c r="M54" s="128">
        <v>44234</v>
      </c>
      <c r="N54" s="129"/>
      <c r="O54" s="130">
        <v>44235</v>
      </c>
      <c r="P54" s="131"/>
      <c r="Q54" s="130">
        <v>44236</v>
      </c>
      <c r="R54" s="132"/>
      <c r="S54" s="145" t="s">
        <v>10</v>
      </c>
      <c r="T54" s="145"/>
      <c r="U54" s="146"/>
    </row>
    <row r="55" spans="2:22" ht="15" customHeight="1" x14ac:dyDescent="0.25">
      <c r="B55" s="143"/>
      <c r="C55" s="119"/>
      <c r="D55" s="119"/>
      <c r="E55" s="78" t="s">
        <v>14</v>
      </c>
      <c r="F55" s="78" t="s">
        <v>57</v>
      </c>
      <c r="G55" s="78" t="s">
        <v>14</v>
      </c>
      <c r="H55" s="78" t="s">
        <v>15</v>
      </c>
      <c r="I55" s="78" t="s">
        <v>14</v>
      </c>
      <c r="J55" s="78" t="s">
        <v>57</v>
      </c>
      <c r="K55" s="78" t="s">
        <v>14</v>
      </c>
      <c r="L55" s="78" t="s">
        <v>57</v>
      </c>
      <c r="M55" s="78" t="s">
        <v>14</v>
      </c>
      <c r="N55" s="78" t="s">
        <v>57</v>
      </c>
      <c r="O55" s="78" t="s">
        <v>14</v>
      </c>
      <c r="P55" s="78" t="s">
        <v>57</v>
      </c>
      <c r="Q55" s="78" t="s">
        <v>14</v>
      </c>
      <c r="R55" s="78" t="s">
        <v>57</v>
      </c>
      <c r="S55" s="73" t="s">
        <v>58</v>
      </c>
      <c r="T55" s="73" t="s">
        <v>59</v>
      </c>
      <c r="U55" s="80" t="s">
        <v>13</v>
      </c>
    </row>
    <row r="56" spans="2:22" ht="15" customHeight="1" x14ac:dyDescent="0.25">
      <c r="B56" s="143"/>
      <c r="C56" s="134"/>
      <c r="D56" s="119"/>
      <c r="E56" s="135"/>
      <c r="F56" s="135"/>
      <c r="G56" s="135"/>
      <c r="H56" s="135"/>
      <c r="I56" s="135">
        <v>158</v>
      </c>
      <c r="J56" s="135">
        <v>2</v>
      </c>
      <c r="K56" s="135"/>
      <c r="L56" s="135"/>
      <c r="M56" s="135"/>
      <c r="N56" s="135"/>
      <c r="O56" s="135"/>
      <c r="P56" s="135"/>
      <c r="Q56" s="135"/>
      <c r="R56" s="135"/>
      <c r="S56" s="137">
        <f>SUM(Q56,O56,M56,K56,I56,G56,E56)</f>
        <v>158</v>
      </c>
      <c r="T56" s="137">
        <f>SUM(R56,P56,N56,L56,J56,H56,F56)</f>
        <v>2</v>
      </c>
      <c r="U56" s="139">
        <f>T56/S56*100</f>
        <v>1.2658227848101267</v>
      </c>
    </row>
    <row r="57" spans="2:22" ht="15" customHeight="1" x14ac:dyDescent="0.25">
      <c r="B57" s="143"/>
      <c r="C57" s="134"/>
      <c r="D57" s="119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7"/>
      <c r="T57" s="137"/>
      <c r="U57" s="139"/>
    </row>
    <row r="58" spans="2:22" ht="15" customHeight="1" thickBot="1" x14ac:dyDescent="0.3">
      <c r="B58" s="144"/>
      <c r="C58" s="173"/>
      <c r="D58" s="174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40"/>
      <c r="T58" s="140"/>
      <c r="U58" s="141"/>
    </row>
    <row r="59" spans="2:22" ht="15" customHeight="1" thickBot="1" x14ac:dyDescent="0.3">
      <c r="B59" s="75"/>
      <c r="C59" s="76"/>
      <c r="D59" s="77"/>
      <c r="E59" s="74"/>
      <c r="S59" s="52">
        <f>SUM(S56)</f>
        <v>158</v>
      </c>
      <c r="T59" s="53">
        <f>SUM(T56)</f>
        <v>2</v>
      </c>
      <c r="U59" s="66">
        <f>T59/S59*100</f>
        <v>1.2658227848101267</v>
      </c>
    </row>
    <row r="60" spans="2:22" ht="15" customHeight="1" x14ac:dyDescent="0.25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81"/>
    </row>
    <row r="61" spans="2:22" ht="15" customHeight="1" x14ac:dyDescent="0.25">
      <c r="B61" s="75"/>
      <c r="C61" s="76"/>
      <c r="D61" s="77"/>
      <c r="E61" s="74"/>
      <c r="T61" s="81"/>
      <c r="U61" s="81"/>
      <c r="V61" s="82"/>
    </row>
    <row r="62" spans="2:22" ht="15" customHeight="1" thickBot="1" x14ac:dyDescent="0.3">
      <c r="B62" s="118" t="s">
        <v>68</v>
      </c>
      <c r="C62" s="119" t="s">
        <v>63</v>
      </c>
      <c r="D62" s="119" t="s">
        <v>69</v>
      </c>
      <c r="E62" s="120">
        <v>44230</v>
      </c>
      <c r="F62" s="121"/>
      <c r="G62" s="122">
        <v>44231</v>
      </c>
      <c r="H62" s="123"/>
      <c r="I62" s="124">
        <v>44232</v>
      </c>
      <c r="J62" s="125"/>
      <c r="K62" s="126">
        <v>44233</v>
      </c>
      <c r="L62" s="127"/>
      <c r="M62" s="128">
        <v>44234</v>
      </c>
      <c r="N62" s="129"/>
      <c r="O62" s="130">
        <v>44235</v>
      </c>
      <c r="P62" s="131"/>
      <c r="Q62" s="130">
        <v>44236</v>
      </c>
      <c r="R62" s="132"/>
      <c r="S62" s="138" t="s">
        <v>10</v>
      </c>
      <c r="T62" s="138"/>
      <c r="U62" s="138"/>
    </row>
    <row r="63" spans="2:22" ht="15" customHeight="1" x14ac:dyDescent="0.25">
      <c r="B63" s="118"/>
      <c r="C63" s="119"/>
      <c r="D63" s="119"/>
      <c r="E63" s="78" t="s">
        <v>14</v>
      </c>
      <c r="F63" s="78" t="s">
        <v>57</v>
      </c>
      <c r="G63" s="78" t="s">
        <v>14</v>
      </c>
      <c r="H63" s="78" t="s">
        <v>15</v>
      </c>
      <c r="I63" s="78" t="s">
        <v>14</v>
      </c>
      <c r="J63" s="78" t="s">
        <v>57</v>
      </c>
      <c r="K63" s="78" t="s">
        <v>14</v>
      </c>
      <c r="L63" s="78" t="s">
        <v>57</v>
      </c>
      <c r="M63" s="78" t="s">
        <v>14</v>
      </c>
      <c r="N63" s="78" t="s">
        <v>57</v>
      </c>
      <c r="O63" s="78" t="s">
        <v>14</v>
      </c>
      <c r="P63" s="78" t="s">
        <v>57</v>
      </c>
      <c r="Q63" s="78" t="s">
        <v>14</v>
      </c>
      <c r="R63" s="78" t="s">
        <v>57</v>
      </c>
      <c r="S63" s="73" t="s">
        <v>58</v>
      </c>
      <c r="T63" s="73" t="s">
        <v>59</v>
      </c>
      <c r="U63" s="73" t="s">
        <v>13</v>
      </c>
    </row>
    <row r="64" spans="2:22" ht="15" customHeight="1" x14ac:dyDescent="0.25">
      <c r="B64" s="118"/>
      <c r="C64" s="134" t="s">
        <v>67</v>
      </c>
      <c r="D64" s="119" t="s">
        <v>72</v>
      </c>
      <c r="E64" s="133"/>
      <c r="F64" s="133"/>
      <c r="G64" s="133">
        <v>18</v>
      </c>
      <c r="H64" s="133">
        <v>1</v>
      </c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7">
        <f>SUM(Q64,O64,M64,K64,I64,G64,E64)</f>
        <v>18</v>
      </c>
      <c r="T64" s="137">
        <f>SUM(R64,P64,N64,L64,J64,H64,F64)</f>
        <v>1</v>
      </c>
      <c r="U64" s="139">
        <f>T64/S64*100</f>
        <v>5.5555555555555554</v>
      </c>
    </row>
    <row r="65" spans="2:21" ht="15" customHeight="1" x14ac:dyDescent="0.25">
      <c r="B65" s="118"/>
      <c r="C65" s="134"/>
      <c r="D65" s="119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7"/>
      <c r="T65" s="137"/>
      <c r="U65" s="139"/>
    </row>
    <row r="66" spans="2:21" ht="15" customHeight="1" x14ac:dyDescent="0.25">
      <c r="B66" s="118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85">
        <f>SUM(Q66,O66,M66,K66,I66,G66,E66)</f>
        <v>0</v>
      </c>
      <c r="T66" s="86">
        <f>SUM(R66,P66,N66,L66,J66,H66,F66)</f>
        <v>0</v>
      </c>
      <c r="U66" s="83" t="e">
        <f>T66/S66*100</f>
        <v>#DIV/0!</v>
      </c>
    </row>
    <row r="67" spans="2:21" ht="15" customHeight="1" thickBot="1" x14ac:dyDescent="0.3">
      <c r="B67" s="118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85">
        <f>SUM(Q67,O67,M67,K67,I67,G67,E67)</f>
        <v>0</v>
      </c>
      <c r="T67" s="86">
        <f>SUM(R67,P67,N67,L67,J67,H67,F67)</f>
        <v>0</v>
      </c>
      <c r="U67" s="83" t="e">
        <f>T67/S67*100</f>
        <v>#DIV/0!</v>
      </c>
    </row>
    <row r="68" spans="2:21" ht="15" customHeight="1" thickBot="1" x14ac:dyDescent="0.3">
      <c r="S68" s="52">
        <f>SUM(S64:S67)</f>
        <v>18</v>
      </c>
      <c r="T68" s="53">
        <f>SUM(T64:T67)</f>
        <v>1</v>
      </c>
      <c r="U68" s="66">
        <f t="shared" ref="U68" si="8">T68/S68*100</f>
        <v>5.5555555555555554</v>
      </c>
    </row>
    <row r="69" spans="2:21" ht="15" customHeight="1" x14ac:dyDescent="0.25">
      <c r="S69" s="112"/>
      <c r="T69" s="112"/>
      <c r="U69" s="113"/>
    </row>
    <row r="70" spans="2:21" ht="15" customHeight="1" thickBot="1" x14ac:dyDescent="0.3">
      <c r="B70" s="118" t="s">
        <v>73</v>
      </c>
      <c r="C70" s="119" t="s">
        <v>63</v>
      </c>
      <c r="D70" s="119" t="s">
        <v>69</v>
      </c>
      <c r="E70" s="120">
        <v>44230</v>
      </c>
      <c r="F70" s="121"/>
      <c r="G70" s="122">
        <v>44231</v>
      </c>
      <c r="H70" s="123"/>
      <c r="I70" s="124">
        <v>44232</v>
      </c>
      <c r="J70" s="125"/>
      <c r="K70" s="126">
        <v>44233</v>
      </c>
      <c r="L70" s="127"/>
      <c r="M70" s="128">
        <v>44234</v>
      </c>
      <c r="N70" s="129"/>
      <c r="O70" s="130">
        <v>44235</v>
      </c>
      <c r="P70" s="131"/>
      <c r="Q70" s="130">
        <v>44236</v>
      </c>
      <c r="R70" s="132"/>
      <c r="S70" s="138" t="s">
        <v>10</v>
      </c>
      <c r="T70" s="138"/>
      <c r="U70" s="138"/>
    </row>
    <row r="71" spans="2:21" ht="15" customHeight="1" x14ac:dyDescent="0.25">
      <c r="B71" s="118"/>
      <c r="C71" s="119"/>
      <c r="D71" s="119"/>
      <c r="E71" s="78" t="s">
        <v>14</v>
      </c>
      <c r="F71" s="78" t="s">
        <v>57</v>
      </c>
      <c r="G71" s="78" t="s">
        <v>14</v>
      </c>
      <c r="H71" s="78" t="s">
        <v>15</v>
      </c>
      <c r="I71" s="78" t="s">
        <v>14</v>
      </c>
      <c r="J71" s="78" t="s">
        <v>57</v>
      </c>
      <c r="K71" s="78" t="s">
        <v>14</v>
      </c>
      <c r="L71" s="78" t="s">
        <v>57</v>
      </c>
      <c r="M71" s="78" t="s">
        <v>14</v>
      </c>
      <c r="N71" s="78" t="s">
        <v>57</v>
      </c>
      <c r="O71" s="78" t="s">
        <v>14</v>
      </c>
      <c r="P71" s="78" t="s">
        <v>57</v>
      </c>
      <c r="Q71" s="78" t="s">
        <v>14</v>
      </c>
      <c r="R71" s="78" t="s">
        <v>57</v>
      </c>
      <c r="S71" s="111" t="s">
        <v>58</v>
      </c>
      <c r="T71" s="111" t="s">
        <v>59</v>
      </c>
      <c r="U71" s="111" t="s">
        <v>13</v>
      </c>
    </row>
    <row r="72" spans="2:21" ht="15" customHeight="1" x14ac:dyDescent="0.25">
      <c r="B72" s="118"/>
      <c r="C72" s="134"/>
      <c r="D72" s="119" t="s">
        <v>74</v>
      </c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7">
        <f>SUM(Q72,O72,M72,K72,I72,G72,E72)</f>
        <v>0</v>
      </c>
      <c r="T72" s="137">
        <f>SUM(R72,P72,N72,L72,J72,H72,F72)</f>
        <v>0</v>
      </c>
      <c r="U72" s="139" t="e">
        <f>T72/S72*100</f>
        <v>#DIV/0!</v>
      </c>
    </row>
    <row r="73" spans="2:21" ht="15" customHeight="1" x14ac:dyDescent="0.25">
      <c r="B73" s="118"/>
      <c r="C73" s="134"/>
      <c r="D73" s="119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7"/>
      <c r="T73" s="137"/>
      <c r="U73" s="139"/>
    </row>
    <row r="74" spans="2:21" ht="15" customHeight="1" x14ac:dyDescent="0.25">
      <c r="B74" s="118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85">
        <f>SUM(Q74,O74,M74,K74,I74,G74,E74)</f>
        <v>0</v>
      </c>
      <c r="T74" s="86">
        <f>SUM(R74,P74,N74,L74,J74,H74,F74)</f>
        <v>0</v>
      </c>
      <c r="U74" s="83" t="e">
        <f>T74/S74*100</f>
        <v>#DIV/0!</v>
      </c>
    </row>
    <row r="75" spans="2:21" ht="15" customHeight="1" thickBot="1" x14ac:dyDescent="0.3">
      <c r="B75" s="118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85">
        <f>SUM(Q75,O75,M75,K75,I75,G75,E75)</f>
        <v>0</v>
      </c>
      <c r="T75" s="86">
        <f>SUM(R75,P75,N75,L75,J75,H75,F75)</f>
        <v>0</v>
      </c>
      <c r="U75" s="83" t="e">
        <f>T75/S75*100</f>
        <v>#DIV/0!</v>
      </c>
    </row>
    <row r="76" spans="2:21" ht="15" customHeight="1" thickBot="1" x14ac:dyDescent="0.3">
      <c r="S76" s="52">
        <f>SUM(S72:S75)</f>
        <v>0</v>
      </c>
      <c r="T76" s="53">
        <f>SUM(T72:T75)</f>
        <v>0</v>
      </c>
      <c r="U76" s="66" t="e">
        <f t="shared" ref="U76" si="9">T76/S76*100</f>
        <v>#DIV/0!</v>
      </c>
    </row>
    <row r="77" spans="2:21" ht="15" customHeight="1" x14ac:dyDescent="0.25">
      <c r="S77" s="112"/>
      <c r="T77" s="112"/>
      <c r="U77" s="113"/>
    </row>
    <row r="78" spans="2:21" ht="15" customHeight="1" x14ac:dyDescent="0.25">
      <c r="U78" s="84"/>
    </row>
    <row r="79" spans="2:21" ht="15.75" thickBot="1" x14ac:dyDescent="0.3"/>
    <row r="80" spans="2:21" ht="18.75" x14ac:dyDescent="0.25">
      <c r="S80" s="170" t="s">
        <v>66</v>
      </c>
      <c r="T80" s="171"/>
      <c r="U80" s="172"/>
    </row>
    <row r="81" spans="19:21" ht="37.5" x14ac:dyDescent="0.25">
      <c r="S81" s="93" t="s">
        <v>14</v>
      </c>
      <c r="T81" s="94" t="s">
        <v>15</v>
      </c>
      <c r="U81" s="95" t="s">
        <v>13</v>
      </c>
    </row>
    <row r="82" spans="19:21" ht="19.5" thickBot="1" x14ac:dyDescent="0.3">
      <c r="S82" s="96">
        <f>SUM(S76,S68,S59,S52,S48,M35)</f>
        <v>20193</v>
      </c>
      <c r="T82" s="97">
        <f>SUM(T76,T68,T59,T52,T48,N35)</f>
        <v>208</v>
      </c>
      <c r="U82" s="98">
        <f>T82/S82*100</f>
        <v>1.0300599217550637</v>
      </c>
    </row>
  </sheetData>
  <mergeCells count="122">
    <mergeCell ref="S80:U80"/>
    <mergeCell ref="C56:C58"/>
    <mergeCell ref="C62:C63"/>
    <mergeCell ref="D62:D63"/>
    <mergeCell ref="D56:D58"/>
    <mergeCell ref="I62:J62"/>
    <mergeCell ref="K62:L62"/>
    <mergeCell ref="M62:N62"/>
    <mergeCell ref="Q64:Q65"/>
    <mergeCell ref="R64:R65"/>
    <mergeCell ref="S64:S65"/>
    <mergeCell ref="T64:T65"/>
    <mergeCell ref="U64:U65"/>
    <mergeCell ref="O62:P62"/>
    <mergeCell ref="Q62:R62"/>
    <mergeCell ref="S62:U62"/>
    <mergeCell ref="E64:E65"/>
    <mergeCell ref="F64:F65"/>
    <mergeCell ref="G64:G65"/>
    <mergeCell ref="H64:H65"/>
    <mergeCell ref="I64:I65"/>
    <mergeCell ref="J64:J65"/>
    <mergeCell ref="K64:K65"/>
    <mergeCell ref="L64:L65"/>
    <mergeCell ref="B37:B47"/>
    <mergeCell ref="D3:D4"/>
    <mergeCell ref="C3:C4"/>
    <mergeCell ref="B3:B4"/>
    <mergeCell ref="B1:O1"/>
    <mergeCell ref="I3:J3"/>
    <mergeCell ref="K3:L3"/>
    <mergeCell ref="G3:H3"/>
    <mergeCell ref="E3:F3"/>
    <mergeCell ref="M3:O3"/>
    <mergeCell ref="O37:P37"/>
    <mergeCell ref="E37:F37"/>
    <mergeCell ref="G37:H37"/>
    <mergeCell ref="I37:J37"/>
    <mergeCell ref="K37:L37"/>
    <mergeCell ref="M37:N37"/>
    <mergeCell ref="C50:C52"/>
    <mergeCell ref="D50:D51"/>
    <mergeCell ref="Q37:R37"/>
    <mergeCell ref="C37:C38"/>
    <mergeCell ref="D37:D38"/>
    <mergeCell ref="S37:U37"/>
    <mergeCell ref="E54:F54"/>
    <mergeCell ref="S50:U50"/>
    <mergeCell ref="D54:D55"/>
    <mergeCell ref="C54:C55"/>
    <mergeCell ref="E50:F50"/>
    <mergeCell ref="G50:H50"/>
    <mergeCell ref="I50:J50"/>
    <mergeCell ref="K50:L50"/>
    <mergeCell ref="M50:N50"/>
    <mergeCell ref="B50:B52"/>
    <mergeCell ref="G54:H54"/>
    <mergeCell ref="I54:J54"/>
    <mergeCell ref="K54:L54"/>
    <mergeCell ref="M54:N54"/>
    <mergeCell ref="O54:P54"/>
    <mergeCell ref="Q54:R54"/>
    <mergeCell ref="S54:U54"/>
    <mergeCell ref="J72:J73"/>
    <mergeCell ref="K72:K73"/>
    <mergeCell ref="L72:L73"/>
    <mergeCell ref="M72:M73"/>
    <mergeCell ref="N72:N73"/>
    <mergeCell ref="C70:C71"/>
    <mergeCell ref="B54:B58"/>
    <mergeCell ref="O50:P50"/>
    <mergeCell ref="Q50:R50"/>
    <mergeCell ref="K56:K58"/>
    <mergeCell ref="L56:L58"/>
    <mergeCell ref="M56:M58"/>
    <mergeCell ref="B62:B67"/>
    <mergeCell ref="C64:C65"/>
    <mergeCell ref="D64:D65"/>
    <mergeCell ref="E62:F62"/>
    <mergeCell ref="G62:H62"/>
    <mergeCell ref="M64:M65"/>
    <mergeCell ref="N64:N65"/>
    <mergeCell ref="O64:O65"/>
    <mergeCell ref="P64:P65"/>
    <mergeCell ref="E56:E58"/>
    <mergeCell ref="F56:F58"/>
    <mergeCell ref="G56:G58"/>
    <mergeCell ref="T72:T73"/>
    <mergeCell ref="S70:U70"/>
    <mergeCell ref="U72:U73"/>
    <mergeCell ref="S72:S73"/>
    <mergeCell ref="H56:H58"/>
    <mergeCell ref="I56:I58"/>
    <mergeCell ref="J56:J58"/>
    <mergeCell ref="T56:T58"/>
    <mergeCell ref="U56:U58"/>
    <mergeCell ref="N56:N58"/>
    <mergeCell ref="O56:O58"/>
    <mergeCell ref="P56:P58"/>
    <mergeCell ref="Q56:Q58"/>
    <mergeCell ref="R56:R58"/>
    <mergeCell ref="S56:S58"/>
    <mergeCell ref="B70:B75"/>
    <mergeCell ref="D70:D71"/>
    <mergeCell ref="E70:F70"/>
    <mergeCell ref="G70:H70"/>
    <mergeCell ref="I70:J70"/>
    <mergeCell ref="K70:L70"/>
    <mergeCell ref="M70:N70"/>
    <mergeCell ref="O70:P70"/>
    <mergeCell ref="Q70:R70"/>
    <mergeCell ref="O72:O73"/>
    <mergeCell ref="P72:P73"/>
    <mergeCell ref="Q72:Q73"/>
    <mergeCell ref="R72:R73"/>
    <mergeCell ref="C72:C73"/>
    <mergeCell ref="D72:D73"/>
    <mergeCell ref="E72:E73"/>
    <mergeCell ref="F72:F73"/>
    <mergeCell ref="G72:G73"/>
    <mergeCell ref="H72:H73"/>
    <mergeCell ref="I72:I73"/>
  </mergeCells>
  <pageMargins left="0.59055118110236227" right="0.59055118110236227" top="0.59055118110236227" bottom="0.43307086614173229" header="0.31496062992125984" footer="0.31496062992125984"/>
  <pageSetup paperSize="9" scale="43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Prehľad</vt:lpstr>
      <vt:lpstr>Prehľad!Názvy_tlače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Karabas</dc:creator>
  <cp:lastModifiedBy>Marta Kollárová</cp:lastModifiedBy>
  <cp:lastPrinted>2021-01-29T11:20:44Z</cp:lastPrinted>
  <dcterms:created xsi:type="dcterms:W3CDTF">2020-11-01T10:52:37Z</dcterms:created>
  <dcterms:modified xsi:type="dcterms:W3CDTF">2021-02-06T19:58:32Z</dcterms:modified>
</cp:coreProperties>
</file>