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 activeTab="1"/>
  </bookViews>
  <sheets>
    <sheet name="Prehľad" sheetId="25" r:id="rId1"/>
    <sheet name="Len obce" sheetId="26" r:id="rId2"/>
  </sheets>
  <definedNames>
    <definedName name="_xlnm._FilterDatabase" localSheetId="1" hidden="1">'Len obce'!$B$1:$Z$33</definedName>
    <definedName name="_xlnm._FilterDatabase" localSheetId="0" hidden="1">Prehľad!$B$4:$AA$4</definedName>
    <definedName name="_xlnm.Print_Titles" localSheetId="0">Prehľad!$3:$4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26"/>
  <c r="U33"/>
  <c r="T33"/>
  <c r="S33"/>
  <c r="R33"/>
  <c r="Q33"/>
  <c r="P33"/>
  <c r="O33"/>
  <c r="N33"/>
  <c r="M33"/>
  <c r="L33"/>
  <c r="K33"/>
  <c r="J33"/>
  <c r="I33"/>
  <c r="H33"/>
  <c r="G33"/>
  <c r="F33"/>
  <c r="E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AA14" s="1"/>
  <c r="Y14"/>
  <c r="Z13"/>
  <c r="Y13"/>
  <c r="Z12"/>
  <c r="Y12"/>
  <c r="Z11"/>
  <c r="Y11"/>
  <c r="Z10"/>
  <c r="Y10"/>
  <c r="Z9"/>
  <c r="Y9"/>
  <c r="Z8"/>
  <c r="Y8"/>
  <c r="Z7"/>
  <c r="Y7"/>
  <c r="AA6"/>
  <c r="Z6"/>
  <c r="Y6"/>
  <c r="Z5"/>
  <c r="Y5"/>
  <c r="Z4"/>
  <c r="Y4"/>
  <c r="Z3"/>
  <c r="Y3"/>
  <c r="Z6" i="25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Z5"/>
  <c r="Y5"/>
  <c r="AA30" i="26" l="1"/>
  <c r="AA17"/>
  <c r="AA19"/>
  <c r="AA23"/>
  <c r="AA18"/>
  <c r="AA26"/>
  <c r="AA9"/>
  <c r="AA8"/>
  <c r="AA5"/>
  <c r="AA10"/>
  <c r="AA24"/>
  <c r="AA25"/>
  <c r="AA27"/>
  <c r="AA31"/>
  <c r="AA32"/>
  <c r="AA29"/>
  <c r="AA22"/>
  <c r="AA21"/>
  <c r="AA20"/>
  <c r="AA16"/>
  <c r="AA15"/>
  <c r="AA12"/>
  <c r="AA7"/>
  <c r="AA4"/>
  <c r="AA11"/>
  <c r="AA28"/>
  <c r="AA13"/>
  <c r="Y33"/>
  <c r="AA3"/>
  <c r="Z33"/>
  <c r="AJ57" i="25"/>
  <c r="AI57"/>
  <c r="AJ61"/>
  <c r="AI61"/>
  <c r="AJ69"/>
  <c r="AI69"/>
  <c r="AJ85"/>
  <c r="AJ86"/>
  <c r="AI85"/>
  <c r="AI86"/>
  <c r="AJ84"/>
  <c r="AI84"/>
  <c r="AA33" i="26" l="1"/>
  <c r="AJ46" i="25"/>
  <c r="AJ47"/>
  <c r="AJ48"/>
  <c r="AJ49"/>
  <c r="AI46"/>
  <c r="AI47"/>
  <c r="AI48"/>
  <c r="AK48" s="1"/>
  <c r="AI49"/>
  <c r="AJ40"/>
  <c r="AJ41"/>
  <c r="AJ42"/>
  <c r="AJ43"/>
  <c r="AJ44"/>
  <c r="AJ45"/>
  <c r="AJ50"/>
  <c r="AJ51"/>
  <c r="AJ52"/>
  <c r="AI40"/>
  <c r="AI41"/>
  <c r="AI42"/>
  <c r="AI43"/>
  <c r="AI44"/>
  <c r="AI45"/>
  <c r="AI50"/>
  <c r="AI51"/>
  <c r="AI52"/>
  <c r="AJ39"/>
  <c r="AI39"/>
  <c r="Q35"/>
  <c r="R35"/>
  <c r="S35"/>
  <c r="T35"/>
  <c r="U35"/>
  <c r="V35"/>
  <c r="AA53"/>
  <c r="AB53"/>
  <c r="AC53"/>
  <c r="AD53"/>
  <c r="AK47" l="1"/>
  <c r="AK46"/>
  <c r="AK50"/>
  <c r="AK49"/>
  <c r="M35"/>
  <c r="N35"/>
  <c r="O35"/>
  <c r="P35"/>
  <c r="Y53" l="1"/>
  <c r="AJ72"/>
  <c r="AI72"/>
  <c r="AJ71"/>
  <c r="AI71"/>
  <c r="AJ78"/>
  <c r="AJ79"/>
  <c r="AI79"/>
  <c r="AI78"/>
  <c r="AJ77"/>
  <c r="AI77"/>
  <c r="S53"/>
  <c r="T53"/>
  <c r="U53"/>
  <c r="V53"/>
  <c r="Z53"/>
  <c r="AK86" l="1"/>
  <c r="AI87"/>
  <c r="AJ87"/>
  <c r="AK45"/>
  <c r="AK85" l="1"/>
  <c r="AK87"/>
  <c r="AK84"/>
  <c r="AK44" l="1"/>
  <c r="AK72"/>
  <c r="AJ80" l="1"/>
  <c r="AK79"/>
  <c r="AI73"/>
  <c r="AK78"/>
  <c r="AK71"/>
  <c r="AK69"/>
  <c r="AK77"/>
  <c r="AI80"/>
  <c r="AJ73"/>
  <c r="AK73" l="1"/>
  <c r="AK80"/>
  <c r="AK42"/>
  <c r="AK41"/>
  <c r="AJ64"/>
  <c r="AI64"/>
  <c r="AK64" l="1"/>
  <c r="AK61"/>
  <c r="AK57" l="1"/>
  <c r="F53"/>
  <c r="G53"/>
  <c r="H53"/>
  <c r="I53"/>
  <c r="J53"/>
  <c r="K53"/>
  <c r="L53"/>
  <c r="M53"/>
  <c r="N53"/>
  <c r="O53"/>
  <c r="P53"/>
  <c r="Q53"/>
  <c r="R53"/>
  <c r="E53"/>
  <c r="AK43" l="1"/>
  <c r="AK39"/>
  <c r="AK40"/>
  <c r="AJ53"/>
  <c r="AK51"/>
  <c r="F35"/>
  <c r="G35"/>
  <c r="H35"/>
  <c r="I35"/>
  <c r="J35"/>
  <c r="K35"/>
  <c r="L35"/>
  <c r="E35"/>
  <c r="AK52" l="1"/>
  <c r="AI53"/>
  <c r="AK53" l="1"/>
  <c r="AA22"/>
  <c r="Z35"/>
  <c r="AJ92" s="1"/>
  <c r="Y35"/>
  <c r="AI92" s="1"/>
  <c r="AA5"/>
  <c r="AA6"/>
  <c r="AA9"/>
  <c r="AA33"/>
  <c r="AA7"/>
  <c r="AA8"/>
  <c r="AA11"/>
  <c r="AA13"/>
  <c r="AA15"/>
  <c r="AA19"/>
  <c r="AA23"/>
  <c r="AA30"/>
  <c r="AA31"/>
  <c r="AK92" l="1"/>
  <c r="AA35"/>
  <c r="AA18"/>
  <c r="AA34"/>
  <c r="AA25"/>
  <c r="AA12"/>
  <c r="AA32"/>
  <c r="AA20"/>
  <c r="AA16"/>
  <c r="AA14"/>
  <c r="AA24"/>
  <c r="AA17"/>
  <c r="AA27"/>
  <c r="AA28"/>
  <c r="AA21"/>
  <c r="AA26"/>
  <c r="AA29"/>
  <c r="AA10"/>
</calcChain>
</file>

<file path=xl/sharedStrings.xml><?xml version="1.0" encoding="utf-8"?>
<sst xmlns="http://schemas.openxmlformats.org/spreadsheetml/2006/main" count="441" uniqueCount="84">
  <si>
    <t>Liptovský Mikuláš</t>
  </si>
  <si>
    <t>Dúbrava</t>
  </si>
  <si>
    <t>Liptovská Kokava</t>
  </si>
  <si>
    <t>Liptovská Porúbka</t>
  </si>
  <si>
    <t>Pavlova Ves</t>
  </si>
  <si>
    <t>Jalovec</t>
  </si>
  <si>
    <t>Veterná Poruba</t>
  </si>
  <si>
    <t>Okres</t>
  </si>
  <si>
    <t>Obec</t>
  </si>
  <si>
    <t>Spolu</t>
  </si>
  <si>
    <t>test</t>
  </si>
  <si>
    <t>poz</t>
  </si>
  <si>
    <t>%</t>
  </si>
  <si>
    <t>Testovaní</t>
  </si>
  <si>
    <t>Pozitívny</t>
  </si>
  <si>
    <t>Liptovský Ondrej</t>
  </si>
  <si>
    <t>Partizánska Ľupča</t>
  </si>
  <si>
    <t>Smrečany</t>
  </si>
  <si>
    <t>Hybe</t>
  </si>
  <si>
    <t>Liptovský Hrádok</t>
  </si>
  <si>
    <t>Podtúreň</t>
  </si>
  <si>
    <t>Uhorská ves</t>
  </si>
  <si>
    <t>Východná</t>
  </si>
  <si>
    <t>Liptovský Peter</t>
  </si>
  <si>
    <t>Vlachy</t>
  </si>
  <si>
    <t>Kráľova Lehota</t>
  </si>
  <si>
    <t>Ľubeľa</t>
  </si>
  <si>
    <t>Kvačany</t>
  </si>
  <si>
    <t>Vavrišovo</t>
  </si>
  <si>
    <t>Svätý Kríž</t>
  </si>
  <si>
    <t>Liptovské Matiášovce</t>
  </si>
  <si>
    <t>Závažná Poruba</t>
  </si>
  <si>
    <t>Liptovský Ján</t>
  </si>
  <si>
    <t>Malužiná</t>
  </si>
  <si>
    <t>Liptovská Sielnica</t>
  </si>
  <si>
    <t>Pribylina</t>
  </si>
  <si>
    <t>Bobrovec</t>
  </si>
  <si>
    <t>Važec</t>
  </si>
  <si>
    <t>Pozitívni</t>
  </si>
  <si>
    <t>Združené obce</t>
  </si>
  <si>
    <t xml:space="preserve">Konská , Jakubovany , Jamník , Beňadiková </t>
  </si>
  <si>
    <t>Malatíny</t>
  </si>
  <si>
    <t>Gôtovany</t>
  </si>
  <si>
    <t>Nižná Boca , Vyšná Boca</t>
  </si>
  <si>
    <t>Liptovské Kľačany</t>
  </si>
  <si>
    <t>Lazisko , Galovany</t>
  </si>
  <si>
    <t>Prosiek , Ižipovce , Bobrovník , Bukovina , Liptovská Anna</t>
  </si>
  <si>
    <t>Trstené</t>
  </si>
  <si>
    <t>Bobrovček , Lipt. Behárovce</t>
  </si>
  <si>
    <t>Pokazené Testy</t>
  </si>
  <si>
    <t>SČK Liptov Kuzmánmyho 918/15           031 01 Liptovský Mikuláš</t>
  </si>
  <si>
    <t>Bonum salutem s.r.o.             Demänovská cesta 296</t>
  </si>
  <si>
    <t xml:space="preserve">Bene Vobis s.r.o.                                  Pri železnici 1737 , Liptovský Hrádok </t>
  </si>
  <si>
    <t xml:space="preserve">Adresa MOM </t>
  </si>
  <si>
    <t>MOM</t>
  </si>
  <si>
    <t>Pozitivny</t>
  </si>
  <si>
    <t>Test</t>
  </si>
  <si>
    <t>Poz</t>
  </si>
  <si>
    <t>Vojenské zdravotné sklady , Pod stráňami 1 , 031 01 Liptovský Mikuláš (2OT)</t>
  </si>
  <si>
    <t>OSSR</t>
  </si>
  <si>
    <t>Firmy</t>
  </si>
  <si>
    <t>Názov</t>
  </si>
  <si>
    <t>Adresa firmy</t>
  </si>
  <si>
    <t>za celý okres</t>
  </si>
  <si>
    <t>Nemocnica LNsP</t>
  </si>
  <si>
    <t>Zdravotnícke zariadenia</t>
  </si>
  <si>
    <t xml:space="preserve">Adresa </t>
  </si>
  <si>
    <t>LNsP Palučanská 25 , 031 23 Liptovský Mikuláš</t>
  </si>
  <si>
    <t>MVSR</t>
  </si>
  <si>
    <t>MV SR</t>
  </si>
  <si>
    <t>STEFFI , s.r.o.                                  Kamenné pole 4684/7              Liptovský Mikuláš</t>
  </si>
  <si>
    <t>Školy</t>
  </si>
  <si>
    <t>Žiar , Veterná Poruba</t>
  </si>
  <si>
    <t>Tatry Medic Point s.r.o. , ul. 1. Mája, parkovisko MODOM,                      Liptovský Mikuláš</t>
  </si>
  <si>
    <t>Váš lekár , s.r.o.                             Námestie mieru 1                         Liptovský Mikuláš</t>
  </si>
  <si>
    <t>Dopravná zdravotná služba PT, s.r.o. Štúrova 3520/20,                       Liptovský Mikuláš</t>
  </si>
  <si>
    <t>ŽSK Palučanská 25 ,                              031 01 Liptovský Mikuláš</t>
  </si>
  <si>
    <t>Katarína Hrčková – BH, s.r.o.
Okoličianska 191/2                         Liptovský Mikuláš</t>
  </si>
  <si>
    <t>Medicoop s.r.o.                                       M. Pišúta 3996
031 01 Liptovský Mikuláš</t>
  </si>
  <si>
    <t>ŽSK poliklinika                                  Liptovský Hrádok , J.D. Matejovie 542/21</t>
  </si>
  <si>
    <t>TARKA s.r.o. , Ráztocká 33/14, Liptovský Mikuláš</t>
  </si>
  <si>
    <t>Martin Kapraľ , Revolučná 741/8, Liptovský Mikuláš</t>
  </si>
  <si>
    <t>Laser therapy k.s. , Ráztocká 21, Liptovský Mikuláš</t>
  </si>
  <si>
    <t xml:space="preserve">Testovaní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</si>
</sst>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20"/>
      <color indexed="8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dashDotDot">
        <color indexed="64"/>
      </left>
      <right style="medium">
        <color indexed="64"/>
      </right>
      <top style="dashDotDot">
        <color indexed="64"/>
      </top>
      <bottom/>
      <diagonal style="dashDotDot">
        <color indexed="64"/>
      </diagonal>
    </border>
    <border diagonalUp="1" diagonalDown="1">
      <left style="medium">
        <color indexed="64"/>
      </left>
      <right style="medium">
        <color indexed="64"/>
      </right>
      <top style="dashDotDot">
        <color indexed="64"/>
      </top>
      <bottom/>
      <diagonal style="dashDotDot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vertical="center"/>
    </xf>
    <xf numFmtId="0" fontId="10" fillId="0" borderId="10" xfId="2" applyFont="1" applyBorder="1" applyAlignment="1">
      <alignment horizontal="center" vertical="center" wrapText="1"/>
    </xf>
    <xf numFmtId="0" fontId="9" fillId="0" borderId="12" xfId="1" applyFont="1" applyBorder="1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0" fontId="2" fillId="6" borderId="0" xfId="1" applyFont="1" applyFill="1" applyAlignment="1">
      <alignment vertical="center" wrapText="1"/>
    </xf>
    <xf numFmtId="0" fontId="12" fillId="0" borderId="12" xfId="1" applyFont="1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8" borderId="0" xfId="1" applyFill="1" applyAlignment="1">
      <alignment vertical="center" wrapText="1"/>
    </xf>
    <xf numFmtId="3" fontId="11" fillId="0" borderId="1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3" fontId="11" fillId="0" borderId="10" xfId="1" applyNumberFormat="1" applyFont="1" applyBorder="1" applyAlignment="1">
      <alignment horizontal="center" vertical="center"/>
    </xf>
    <xf numFmtId="0" fontId="9" fillId="0" borderId="33" xfId="1" applyFont="1" applyBorder="1" applyAlignment="1">
      <alignment vertical="center"/>
    </xf>
    <xf numFmtId="0" fontId="10" fillId="0" borderId="34" xfId="2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3" fillId="0" borderId="35" xfId="1" applyBorder="1" applyAlignment="1">
      <alignment horizontal="center" vertical="center" wrapText="1"/>
    </xf>
    <xf numFmtId="3" fontId="11" fillId="0" borderId="34" xfId="1" applyNumberFormat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3" fontId="11" fillId="0" borderId="24" xfId="1" applyNumberFormat="1" applyFont="1" applyBorder="1" applyAlignment="1">
      <alignment horizontal="center" vertical="center"/>
    </xf>
    <xf numFmtId="0" fontId="7" fillId="11" borderId="18" xfId="1" applyFont="1" applyFill="1" applyBorder="1" applyAlignment="1">
      <alignment horizontal="center" vertical="center" wrapText="1"/>
    </xf>
    <xf numFmtId="0" fontId="7" fillId="11" borderId="19" xfId="1" applyFont="1" applyFill="1" applyBorder="1" applyAlignment="1">
      <alignment horizontal="center" vertical="center" wrapText="1"/>
    </xf>
    <xf numFmtId="0" fontId="7" fillId="11" borderId="20" xfId="1" applyFont="1" applyFill="1" applyBorder="1" applyAlignment="1">
      <alignment horizontal="center" vertical="center" wrapText="1"/>
    </xf>
    <xf numFmtId="0" fontId="3" fillId="11" borderId="40" xfId="1" applyFill="1" applyBorder="1" applyAlignment="1">
      <alignment vertical="center" wrapText="1"/>
    </xf>
    <xf numFmtId="0" fontId="3" fillId="11" borderId="41" xfId="1" applyFill="1" applyBorder="1" applyAlignment="1">
      <alignment vertical="center" wrapText="1"/>
    </xf>
    <xf numFmtId="0" fontId="7" fillId="11" borderId="15" xfId="1" applyFont="1" applyFill="1" applyBorder="1" applyAlignment="1">
      <alignment vertical="center"/>
    </xf>
    <xf numFmtId="0" fontId="10" fillId="11" borderId="30" xfId="2" applyFont="1" applyFill="1" applyBorder="1" applyAlignment="1">
      <alignment horizontal="center" vertical="center" wrapText="1"/>
    </xf>
    <xf numFmtId="0" fontId="10" fillId="11" borderId="31" xfId="2" applyFont="1" applyFill="1" applyBorder="1" applyAlignment="1">
      <alignment horizontal="center" vertical="center" wrapText="1"/>
    </xf>
    <xf numFmtId="3" fontId="7" fillId="11" borderId="31" xfId="1" applyNumberFormat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3" fontId="11" fillId="0" borderId="18" xfId="1" applyNumberFormat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 wrapText="1"/>
    </xf>
    <xf numFmtId="2" fontId="7" fillId="11" borderId="42" xfId="1" applyNumberFormat="1" applyFont="1" applyFill="1" applyBorder="1" applyAlignment="1">
      <alignment horizontal="center" vertical="center" wrapText="1"/>
    </xf>
    <xf numFmtId="2" fontId="2" fillId="0" borderId="32" xfId="1" applyNumberFormat="1" applyFont="1" applyBorder="1" applyAlignment="1">
      <alignment horizontal="center" vertical="center" wrapText="1"/>
    </xf>
    <xf numFmtId="0" fontId="3" fillId="8" borderId="27" xfId="1" applyFill="1" applyBorder="1" applyAlignment="1">
      <alignment vertical="center" wrapText="1"/>
    </xf>
    <xf numFmtId="0" fontId="8" fillId="8" borderId="28" xfId="2" applyFont="1" applyFill="1" applyBorder="1" applyAlignment="1">
      <alignment horizontal="center" vertical="center" wrapText="1"/>
    </xf>
    <xf numFmtId="0" fontId="3" fillId="8" borderId="28" xfId="1" applyFill="1" applyBorder="1" applyAlignment="1">
      <alignment vertical="center" wrapText="1"/>
    </xf>
    <xf numFmtId="0" fontId="9" fillId="0" borderId="6" xfId="1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16" fontId="3" fillId="0" borderId="0" xfId="1" applyNumberFormat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8" fillId="8" borderId="0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7" fillId="0" borderId="13" xfId="1" applyFont="1" applyBorder="1" applyAlignment="1">
      <alignment horizontal="center" vertical="center" wrapText="1"/>
    </xf>
    <xf numFmtId="0" fontId="3" fillId="0" borderId="0" xfId="1" applyBorder="1" applyAlignment="1">
      <alignment vertical="center" wrapText="1"/>
    </xf>
    <xf numFmtId="2" fontId="3" fillId="0" borderId="0" xfId="1" applyNumberFormat="1" applyBorder="1" applyAlignment="1">
      <alignment vertical="center" wrapText="1"/>
    </xf>
    <xf numFmtId="2" fontId="7" fillId="0" borderId="13" xfId="1" applyNumberFormat="1" applyFont="1" applyBorder="1" applyAlignment="1">
      <alignment vertical="center" wrapText="1"/>
    </xf>
    <xf numFmtId="2" fontId="7" fillId="0" borderId="0" xfId="1" applyNumberFormat="1" applyFont="1" applyBorder="1" applyAlignment="1">
      <alignment vertical="center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3" fontId="15" fillId="0" borderId="33" xfId="1" applyNumberFormat="1" applyFont="1" applyBorder="1" applyAlignment="1">
      <alignment horizontal="center" vertical="center" wrapText="1"/>
    </xf>
    <xf numFmtId="3" fontId="15" fillId="0" borderId="34" xfId="1" applyNumberFormat="1" applyFont="1" applyBorder="1" applyAlignment="1">
      <alignment horizontal="center" vertical="center" wrapText="1"/>
    </xf>
    <xf numFmtId="2" fontId="15" fillId="3" borderId="35" xfId="5" applyNumberFormat="1" applyFont="1" applyFill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/>
    </xf>
    <xf numFmtId="0" fontId="17" fillId="0" borderId="12" xfId="1" applyFont="1" applyBorder="1" applyAlignment="1">
      <alignment vertical="center"/>
    </xf>
    <xf numFmtId="0" fontId="18" fillId="0" borderId="1" xfId="2" applyFont="1" applyBorder="1" applyAlignment="1">
      <alignment horizontal="center" vertical="center" wrapText="1"/>
    </xf>
    <xf numFmtId="3" fontId="17" fillId="0" borderId="1" xfId="1" applyNumberFormat="1" applyFont="1" applyBorder="1" applyAlignment="1">
      <alignment horizontal="center" vertical="center"/>
    </xf>
    <xf numFmtId="0" fontId="19" fillId="0" borderId="0" xfId="1" applyFont="1" applyAlignment="1">
      <alignment vertical="center" wrapText="1"/>
    </xf>
    <xf numFmtId="3" fontId="11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11" borderId="0" xfId="1" applyFont="1" applyFill="1" applyBorder="1" applyAlignment="1">
      <alignment horizontal="center" vertical="center" wrapText="1"/>
    </xf>
    <xf numFmtId="2" fontId="7" fillId="11" borderId="0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7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 wrapText="1"/>
    </xf>
    <xf numFmtId="3" fontId="11" fillId="0" borderId="3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 wrapText="1"/>
    </xf>
    <xf numFmtId="3" fontId="2" fillId="0" borderId="25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4" xfId="1" applyNumberFormat="1" applyFont="1" applyBorder="1" applyAlignment="1">
      <alignment horizontal="center" vertical="center"/>
    </xf>
    <xf numFmtId="3" fontId="17" fillId="0" borderId="4" xfId="1" applyNumberFormat="1" applyFont="1" applyBorder="1" applyAlignment="1">
      <alignment horizontal="center" vertical="center"/>
    </xf>
    <xf numFmtId="3" fontId="11" fillId="0" borderId="36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10" fillId="0" borderId="25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18" fillId="0" borderId="4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3" fontId="11" fillId="0" borderId="9" xfId="1" applyNumberFormat="1" applyFont="1" applyBorder="1" applyAlignment="1">
      <alignment horizontal="center" vertical="center"/>
    </xf>
    <xf numFmtId="0" fontId="3" fillId="0" borderId="10" xfId="1" applyBorder="1" applyAlignment="1">
      <alignment vertical="center" wrapText="1"/>
    </xf>
    <xf numFmtId="3" fontId="11" fillId="0" borderId="12" xfId="1" applyNumberFormat="1" applyFont="1" applyBorder="1" applyAlignment="1">
      <alignment horizontal="center" vertical="center"/>
    </xf>
    <xf numFmtId="3" fontId="17" fillId="0" borderId="12" xfId="1" applyNumberFormat="1" applyFont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3" fontId="11" fillId="0" borderId="33" xfId="1" applyNumberFormat="1" applyFont="1" applyBorder="1" applyAlignment="1">
      <alignment horizontal="center" vertical="center"/>
    </xf>
    <xf numFmtId="0" fontId="3" fillId="0" borderId="34" xfId="1" applyBorder="1" applyAlignment="1">
      <alignment vertical="center" wrapText="1"/>
    </xf>
    <xf numFmtId="0" fontId="3" fillId="0" borderId="25" xfId="1" applyBorder="1" applyAlignment="1">
      <alignment vertical="center" wrapText="1"/>
    </xf>
    <xf numFmtId="0" fontId="3" fillId="0" borderId="4" xfId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19" fillId="0" borderId="4" xfId="1" applyFont="1" applyBorder="1" applyAlignment="1">
      <alignment vertical="center" wrapText="1"/>
    </xf>
    <xf numFmtId="0" fontId="3" fillId="0" borderId="36" xfId="1" applyBorder="1" applyAlignment="1">
      <alignment vertical="center" wrapText="1"/>
    </xf>
    <xf numFmtId="4" fontId="7" fillId="11" borderId="46" xfId="1" applyNumberFormat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 wrapText="1"/>
    </xf>
    <xf numFmtId="3" fontId="11" fillId="0" borderId="30" xfId="1" applyNumberFormat="1" applyFont="1" applyBorder="1" applyAlignment="1">
      <alignment horizontal="center" vertical="center"/>
    </xf>
    <xf numFmtId="4" fontId="9" fillId="0" borderId="48" xfId="1" applyNumberFormat="1" applyFont="1" applyFill="1" applyBorder="1" applyAlignment="1">
      <alignment horizontal="center" vertical="center" wrapText="1"/>
    </xf>
    <xf numFmtId="4" fontId="9" fillId="0" borderId="49" xfId="1" applyNumberFormat="1" applyFont="1" applyFill="1" applyBorder="1" applyAlignment="1">
      <alignment horizontal="center" vertical="center" wrapText="1"/>
    </xf>
    <xf numFmtId="4" fontId="12" fillId="0" borderId="49" xfId="1" applyNumberFormat="1" applyFont="1" applyFill="1" applyBorder="1" applyAlignment="1">
      <alignment horizontal="center" vertical="center" wrapText="1"/>
    </xf>
    <xf numFmtId="4" fontId="17" fillId="0" borderId="49" xfId="1" applyNumberFormat="1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4" fontId="7" fillId="2" borderId="39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3" fillId="0" borderId="1" xfId="1" applyNumberFormat="1" applyBorder="1" applyAlignment="1">
      <alignment horizontal="center" vertical="center" wrapText="1"/>
    </xf>
    <xf numFmtId="0" fontId="3" fillId="0" borderId="34" xfId="1" applyNumberFormat="1" applyBorder="1" applyAlignment="1">
      <alignment horizontal="center" vertical="center" wrapText="1"/>
    </xf>
    <xf numFmtId="0" fontId="3" fillId="0" borderId="51" xfId="1" applyBorder="1" applyAlignment="1">
      <alignment vertical="center" wrapText="1"/>
    </xf>
    <xf numFmtId="0" fontId="3" fillId="0" borderId="52" xfId="1" applyBorder="1" applyAlignment="1">
      <alignment vertical="center" wrapText="1"/>
    </xf>
    <xf numFmtId="0" fontId="3" fillId="0" borderId="52" xfId="1" applyFont="1" applyBorder="1" applyAlignment="1">
      <alignment vertical="center" wrapText="1"/>
    </xf>
    <xf numFmtId="0" fontId="19" fillId="0" borderId="52" xfId="1" applyFont="1" applyBorder="1" applyAlignment="1">
      <alignment vertical="center" wrapText="1"/>
    </xf>
    <xf numFmtId="0" fontId="3" fillId="0" borderId="53" xfId="1" applyBorder="1" applyAlignment="1">
      <alignment vertical="center" wrapText="1"/>
    </xf>
    <xf numFmtId="3" fontId="9" fillId="0" borderId="1" xfId="1" applyNumberFormat="1" applyFont="1" applyBorder="1" applyAlignment="1">
      <alignment horizontal="center" vertical="center" wrapText="1"/>
    </xf>
    <xf numFmtId="14" fontId="7" fillId="2" borderId="38" xfId="1" applyNumberFormat="1" applyFont="1" applyFill="1" applyBorder="1" applyAlignment="1">
      <alignment horizontal="center" vertical="center" wrapText="1"/>
    </xf>
    <xf numFmtId="14" fontId="7" fillId="2" borderId="39" xfId="1" applyNumberFormat="1" applyFont="1" applyFill="1" applyBorder="1" applyAlignment="1">
      <alignment horizontal="center" vertical="center" wrapText="1"/>
    </xf>
    <xf numFmtId="14" fontId="7" fillId="12" borderId="39" xfId="1" applyNumberFormat="1" applyFont="1" applyFill="1" applyBorder="1" applyAlignment="1">
      <alignment horizontal="center" vertical="center" wrapText="1"/>
    </xf>
    <xf numFmtId="14" fontId="7" fillId="12" borderId="47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3" fillId="0" borderId="1" xfId="1" applyNumberFormat="1" applyBorder="1" applyAlignment="1">
      <alignment horizontal="center" vertical="center" wrapText="1"/>
    </xf>
    <xf numFmtId="0" fontId="3" fillId="0" borderId="34" xfId="1" applyNumberFormat="1" applyBorder="1" applyAlignment="1">
      <alignment horizontal="center" vertical="center" wrapText="1"/>
    </xf>
    <xf numFmtId="14" fontId="7" fillId="12" borderId="38" xfId="1" applyNumberFormat="1" applyFont="1" applyFill="1" applyBorder="1" applyAlignment="1">
      <alignment horizontal="center" vertical="center" wrapText="1"/>
    </xf>
    <xf numFmtId="14" fontId="7" fillId="10" borderId="1" xfId="1" applyNumberFormat="1" applyFont="1" applyFill="1" applyBorder="1" applyAlignment="1">
      <alignment horizontal="center" vertical="center" wrapText="1"/>
    </xf>
    <xf numFmtId="14" fontId="7" fillId="10" borderId="7" xfId="1" applyNumberFormat="1" applyFont="1" applyFill="1" applyBorder="1" applyAlignment="1">
      <alignment horizontal="center" vertical="center" wrapText="1"/>
    </xf>
    <xf numFmtId="14" fontId="7" fillId="10" borderId="8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14" fontId="7" fillId="2" borderId="8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14" fontId="7" fillId="3" borderId="36" xfId="1" applyNumberFormat="1" applyFont="1" applyFill="1" applyBorder="1" applyAlignment="1">
      <alignment horizontal="center" vertical="center" wrapText="1"/>
    </xf>
    <xf numFmtId="14" fontId="7" fillId="3" borderId="37" xfId="1" applyNumberFormat="1" applyFont="1" applyFill="1" applyBorder="1" applyAlignment="1">
      <alignment horizontal="center" vertical="center" wrapText="1"/>
    </xf>
    <xf numFmtId="14" fontId="7" fillId="7" borderId="7" xfId="1" applyNumberFormat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14" fontId="7" fillId="5" borderId="7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14" fontId="7" fillId="9" borderId="7" xfId="1" applyNumberFormat="1" applyFont="1" applyFill="1" applyBorder="1" applyAlignment="1">
      <alignment horizontal="center" vertical="center" wrapText="1"/>
    </xf>
    <xf numFmtId="0" fontId="7" fillId="9" borderId="8" xfId="1" applyFont="1" applyFill="1" applyBorder="1" applyAlignment="1">
      <alignment horizontal="center" vertical="center" wrapText="1"/>
    </xf>
    <xf numFmtId="0" fontId="7" fillId="10" borderId="8" xfId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34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2" fontId="7" fillId="0" borderId="35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14" fontId="7" fillId="2" borderId="7" xfId="1" applyNumberFormat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8" fillId="8" borderId="14" xfId="2" applyFont="1" applyFill="1" applyBorder="1" applyAlignment="1">
      <alignment horizontal="center" vertical="center" wrapText="1"/>
    </xf>
    <xf numFmtId="0" fontId="8" fillId="8" borderId="13" xfId="2" applyFont="1" applyFill="1" applyBorder="1" applyAlignment="1">
      <alignment horizontal="center" vertical="center" wrapText="1"/>
    </xf>
    <xf numFmtId="0" fontId="7" fillId="4" borderId="38" xfId="1" applyFont="1" applyFill="1" applyBorder="1" applyAlignment="1">
      <alignment horizontal="center" vertical="center" wrapText="1"/>
    </xf>
    <xf numFmtId="0" fontId="7" fillId="4" borderId="39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8" fillId="8" borderId="10" xfId="2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8" borderId="24" xfId="2" applyFont="1" applyFill="1" applyBorder="1" applyAlignment="1">
      <alignment horizontal="center" vertical="center" wrapText="1"/>
    </xf>
    <xf numFmtId="0" fontId="8" fillId="8" borderId="3" xfId="2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3" fillId="0" borderId="34" xfId="1" applyBorder="1" applyAlignment="1">
      <alignment horizontal="center" vertical="center" wrapText="1"/>
    </xf>
    <xf numFmtId="0" fontId="8" fillId="8" borderId="34" xfId="2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</cellXfs>
  <cellStyles count="6">
    <cellStyle name="Normal 2" xfId="1"/>
    <cellStyle name="Normal 2 2" xfId="2"/>
    <cellStyle name="Normálna 2" xfId="3"/>
    <cellStyle name="Normálna 3" xfId="4"/>
    <cellStyle name="normálne" xfId="0" builtinId="0"/>
    <cellStyle name="percentá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AL92"/>
  <sheetViews>
    <sheetView zoomScale="60" zoomScaleNormal="60" workbookViewId="0">
      <pane ySplit="4" topLeftCell="A5" activePane="bottomLeft" state="frozen"/>
      <selection activeCell="N6" sqref="N6"/>
      <selection pane="bottomLeft" activeCell="B3" sqref="B3:AA35"/>
    </sheetView>
  </sheetViews>
  <sheetFormatPr defaultRowHeight="15"/>
  <cols>
    <col min="1" max="1" width="9.140625" style="1"/>
    <col min="2" max="2" width="20.7109375" style="1" customWidth="1"/>
    <col min="3" max="3" width="34.5703125" style="1" customWidth="1"/>
    <col min="4" max="4" width="33.28515625" style="1" customWidth="1"/>
    <col min="5" max="8" width="14" style="1" bestFit="1" customWidth="1"/>
    <col min="9" max="9" width="14" style="1" customWidth="1"/>
    <col min="10" max="10" width="13.85546875" style="1" customWidth="1"/>
    <col min="11" max="12" width="14" style="1" customWidth="1"/>
    <col min="13" max="13" width="10.85546875" style="1" customWidth="1"/>
    <col min="14" max="14" width="11.42578125" style="1" customWidth="1"/>
    <col min="15" max="15" width="14.85546875" style="1" customWidth="1"/>
    <col min="16" max="16" width="10.140625" style="1" customWidth="1"/>
    <col min="17" max="17" width="12.42578125" style="1" customWidth="1"/>
    <col min="18" max="34" width="13.42578125" style="1" customWidth="1"/>
    <col min="35" max="35" width="11.7109375" style="1" bestFit="1" customWidth="1"/>
    <col min="36" max="36" width="12.140625" style="1" bestFit="1" customWidth="1"/>
    <col min="37" max="37" width="11.7109375" style="1" customWidth="1"/>
    <col min="38" max="16384" width="9.140625" style="1"/>
  </cols>
  <sheetData>
    <row r="1" spans="2:28" ht="23.25" customHeight="1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28" ht="23.25" customHeight="1" thickBot="1"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12"/>
    </row>
    <row r="3" spans="2:28" ht="30.75" thickBot="1">
      <c r="B3" s="187" t="s">
        <v>7</v>
      </c>
      <c r="C3" s="185" t="s">
        <v>8</v>
      </c>
      <c r="D3" s="183" t="s">
        <v>39</v>
      </c>
      <c r="E3" s="148">
        <v>44231</v>
      </c>
      <c r="F3" s="149"/>
      <c r="G3" s="150">
        <v>44232</v>
      </c>
      <c r="H3" s="151"/>
      <c r="I3" s="152">
        <v>44233</v>
      </c>
      <c r="J3" s="153"/>
      <c r="K3" s="154">
        <v>44234</v>
      </c>
      <c r="L3" s="155"/>
      <c r="M3" s="152">
        <v>44239</v>
      </c>
      <c r="N3" s="153"/>
      <c r="O3" s="154">
        <v>44240</v>
      </c>
      <c r="P3" s="155"/>
      <c r="Q3" s="152">
        <v>44243</v>
      </c>
      <c r="R3" s="153"/>
      <c r="S3" s="154">
        <v>44246</v>
      </c>
      <c r="T3" s="155"/>
      <c r="U3" s="152">
        <v>44247</v>
      </c>
      <c r="V3" s="153"/>
      <c r="W3" s="154">
        <v>44248</v>
      </c>
      <c r="X3" s="155"/>
      <c r="Y3" s="176" t="s">
        <v>9</v>
      </c>
      <c r="Z3" s="177"/>
      <c r="AA3" s="179"/>
      <c r="AB3" s="8" t="s">
        <v>49</v>
      </c>
    </row>
    <row r="4" spans="2:28" ht="15.75" customHeight="1" thickBot="1">
      <c r="B4" s="188"/>
      <c r="C4" s="186"/>
      <c r="D4" s="184"/>
      <c r="E4" s="14" t="s">
        <v>13</v>
      </c>
      <c r="F4" s="15" t="s">
        <v>38</v>
      </c>
      <c r="G4" s="15" t="s">
        <v>13</v>
      </c>
      <c r="H4" s="15" t="s">
        <v>38</v>
      </c>
      <c r="I4" s="15" t="s">
        <v>13</v>
      </c>
      <c r="J4" s="15" t="s">
        <v>14</v>
      </c>
      <c r="K4" s="15" t="s">
        <v>13</v>
      </c>
      <c r="L4" s="15" t="s">
        <v>14</v>
      </c>
      <c r="M4" s="15" t="s">
        <v>13</v>
      </c>
      <c r="N4" s="15" t="s">
        <v>14</v>
      </c>
      <c r="O4" s="15" t="s">
        <v>13</v>
      </c>
      <c r="P4" s="15" t="s">
        <v>14</v>
      </c>
      <c r="Q4" s="15" t="s">
        <v>13</v>
      </c>
      <c r="R4" s="15" t="s">
        <v>14</v>
      </c>
      <c r="S4" s="15" t="s">
        <v>13</v>
      </c>
      <c r="T4" s="15" t="s">
        <v>14</v>
      </c>
      <c r="U4" s="15" t="s">
        <v>13</v>
      </c>
      <c r="V4" s="15" t="s">
        <v>14</v>
      </c>
      <c r="W4" s="15" t="s">
        <v>83</v>
      </c>
      <c r="X4" s="15" t="s">
        <v>14</v>
      </c>
      <c r="Y4" s="20" t="s">
        <v>10</v>
      </c>
      <c r="Z4" s="20" t="s">
        <v>11</v>
      </c>
      <c r="AA4" s="21" t="s">
        <v>12</v>
      </c>
    </row>
    <row r="5" spans="2:28" ht="15" customHeight="1">
      <c r="B5" s="4" t="s">
        <v>0</v>
      </c>
      <c r="C5" s="5" t="s">
        <v>15</v>
      </c>
      <c r="D5" s="94" t="s">
        <v>40</v>
      </c>
      <c r="E5" s="99"/>
      <c r="F5" s="16"/>
      <c r="G5" s="16">
        <v>663</v>
      </c>
      <c r="H5" s="16">
        <v>5</v>
      </c>
      <c r="I5" s="16"/>
      <c r="J5" s="16"/>
      <c r="K5" s="16"/>
      <c r="L5" s="88"/>
      <c r="M5" s="100"/>
      <c r="N5" s="100"/>
      <c r="O5" s="100"/>
      <c r="P5" s="107"/>
      <c r="Q5" s="100"/>
      <c r="R5" s="100"/>
      <c r="S5" s="100"/>
      <c r="T5" s="100"/>
      <c r="U5" s="100"/>
      <c r="V5" s="107"/>
      <c r="W5" s="128"/>
      <c r="X5" s="128"/>
      <c r="Y5" s="133">
        <f>SUM(W5,U5,S5,Q5,O5,M5,K5,I5,G5,E5)</f>
        <v>663</v>
      </c>
      <c r="Z5" s="133">
        <f>SUM(X5,V5,T5,R5,P5,N5,L5,J5,H5,F5)</f>
        <v>5</v>
      </c>
      <c r="AA5" s="117">
        <f t="shared" ref="AA5:AA35" si="0">Z5/Y5*100</f>
        <v>0.75414781297134237</v>
      </c>
    </row>
    <row r="6" spans="2:28" ht="15" customHeight="1">
      <c r="B6" s="6" t="s">
        <v>0</v>
      </c>
      <c r="C6" s="7" t="s">
        <v>16</v>
      </c>
      <c r="D6" s="95" t="s">
        <v>41</v>
      </c>
      <c r="E6" s="101"/>
      <c r="F6" s="114"/>
      <c r="G6" s="114"/>
      <c r="H6" s="114"/>
      <c r="I6" s="114">
        <v>712</v>
      </c>
      <c r="J6" s="114">
        <v>2</v>
      </c>
      <c r="K6" s="114"/>
      <c r="L6" s="89"/>
      <c r="M6" s="52"/>
      <c r="N6" s="52"/>
      <c r="O6" s="52"/>
      <c r="P6" s="108"/>
      <c r="Q6" s="52"/>
      <c r="R6" s="52"/>
      <c r="S6" s="52"/>
      <c r="T6" s="52"/>
      <c r="U6" s="52"/>
      <c r="V6" s="108"/>
      <c r="W6" s="129"/>
      <c r="X6" s="129"/>
      <c r="Y6" s="133">
        <f t="shared" ref="Y6:Y34" si="1">SUM(W6,U6,S6,Q6,O6,M6,K6,I6,G6,E6)</f>
        <v>712</v>
      </c>
      <c r="Z6" s="133">
        <f t="shared" ref="Z6:Z34" si="2">SUM(X6,V6,T6,R6,P6,N6,L6,J6,H6,F6)</f>
        <v>2</v>
      </c>
      <c r="AA6" s="118">
        <f t="shared" si="0"/>
        <v>0.2808988764044944</v>
      </c>
    </row>
    <row r="7" spans="2:28" ht="15" customHeight="1">
      <c r="B7" s="6" t="s">
        <v>0</v>
      </c>
      <c r="C7" s="7" t="s">
        <v>2</v>
      </c>
      <c r="D7" s="95"/>
      <c r="E7" s="101"/>
      <c r="F7" s="114"/>
      <c r="G7" s="114"/>
      <c r="H7" s="114"/>
      <c r="I7" s="114">
        <v>447</v>
      </c>
      <c r="J7" s="114">
        <v>1</v>
      </c>
      <c r="K7" s="114"/>
      <c r="L7" s="89"/>
      <c r="M7" s="52"/>
      <c r="N7" s="52"/>
      <c r="O7" s="52">
        <v>404</v>
      </c>
      <c r="P7" s="108">
        <v>1</v>
      </c>
      <c r="Q7" s="52"/>
      <c r="R7" s="52"/>
      <c r="S7" s="52"/>
      <c r="T7" s="52"/>
      <c r="U7" s="52"/>
      <c r="V7" s="108"/>
      <c r="W7" s="129"/>
      <c r="X7" s="129"/>
      <c r="Y7" s="133">
        <f t="shared" si="1"/>
        <v>851</v>
      </c>
      <c r="Z7" s="133">
        <f t="shared" si="2"/>
        <v>2</v>
      </c>
      <c r="AA7" s="118">
        <f t="shared" si="0"/>
        <v>0.23501762632197415</v>
      </c>
    </row>
    <row r="8" spans="2:28" ht="15" hidden="1" customHeight="1">
      <c r="B8" s="6" t="s">
        <v>0</v>
      </c>
      <c r="C8" s="7" t="s">
        <v>6</v>
      </c>
      <c r="D8" s="95"/>
      <c r="E8" s="101"/>
      <c r="F8" s="114"/>
      <c r="G8" s="66"/>
      <c r="H8" s="66"/>
      <c r="I8" s="114"/>
      <c r="J8" s="114"/>
      <c r="K8" s="114"/>
      <c r="L8" s="89"/>
      <c r="M8" s="52"/>
      <c r="N8" s="52"/>
      <c r="O8" s="52"/>
      <c r="P8" s="108"/>
      <c r="Q8" s="52"/>
      <c r="R8" s="52"/>
      <c r="S8" s="52"/>
      <c r="T8" s="52"/>
      <c r="U8" s="52"/>
      <c r="V8" s="108"/>
      <c r="W8" s="129"/>
      <c r="X8" s="129"/>
      <c r="Y8" s="133">
        <f t="shared" si="1"/>
        <v>0</v>
      </c>
      <c r="Z8" s="133">
        <f t="shared" si="2"/>
        <v>0</v>
      </c>
      <c r="AA8" s="118" t="e">
        <f t="shared" si="0"/>
        <v>#DIV/0!</v>
      </c>
    </row>
    <row r="9" spans="2:28" ht="15" customHeight="1">
      <c r="B9" s="6" t="s">
        <v>0</v>
      </c>
      <c r="C9" s="7" t="s">
        <v>17</v>
      </c>
      <c r="D9" s="95" t="s">
        <v>72</v>
      </c>
      <c r="E9" s="101"/>
      <c r="F9" s="114"/>
      <c r="G9" s="114"/>
      <c r="H9" s="114"/>
      <c r="I9" s="114">
        <v>281</v>
      </c>
      <c r="J9" s="114">
        <v>0</v>
      </c>
      <c r="K9" s="114"/>
      <c r="L9" s="89"/>
      <c r="M9" s="52"/>
      <c r="N9" s="52"/>
      <c r="O9" s="52"/>
      <c r="P9" s="108"/>
      <c r="Q9" s="52"/>
      <c r="R9" s="52"/>
      <c r="S9" s="52"/>
      <c r="T9" s="52"/>
      <c r="U9" s="52"/>
      <c r="V9" s="108"/>
      <c r="W9" s="129"/>
      <c r="X9" s="129"/>
      <c r="Y9" s="133">
        <f t="shared" si="1"/>
        <v>281</v>
      </c>
      <c r="Z9" s="133">
        <f t="shared" si="2"/>
        <v>0</v>
      </c>
      <c r="AA9" s="118">
        <f t="shared" si="0"/>
        <v>0</v>
      </c>
    </row>
    <row r="10" spans="2:28" ht="15" customHeight="1">
      <c r="B10" s="6" t="s">
        <v>0</v>
      </c>
      <c r="C10" s="7" t="s">
        <v>18</v>
      </c>
      <c r="D10" s="95"/>
      <c r="E10" s="101"/>
      <c r="F10" s="114"/>
      <c r="G10" s="114"/>
      <c r="H10" s="114"/>
      <c r="I10" s="114">
        <v>502</v>
      </c>
      <c r="J10" s="114">
        <v>2</v>
      </c>
      <c r="K10" s="114"/>
      <c r="L10" s="89"/>
      <c r="M10" s="52"/>
      <c r="N10" s="52"/>
      <c r="O10" s="52"/>
      <c r="P10" s="108"/>
      <c r="Q10" s="52"/>
      <c r="R10" s="52"/>
      <c r="S10" s="52"/>
      <c r="T10" s="52"/>
      <c r="U10" s="52"/>
      <c r="V10" s="108"/>
      <c r="W10" s="129"/>
      <c r="X10" s="129"/>
      <c r="Y10" s="133">
        <f t="shared" si="1"/>
        <v>502</v>
      </c>
      <c r="Z10" s="133">
        <f t="shared" si="2"/>
        <v>2</v>
      </c>
      <c r="AA10" s="118">
        <f t="shared" si="0"/>
        <v>0.39840637450199201</v>
      </c>
    </row>
    <row r="11" spans="2:28" ht="15.75" customHeight="1">
      <c r="B11" s="6" t="s">
        <v>0</v>
      </c>
      <c r="C11" s="7" t="s">
        <v>19</v>
      </c>
      <c r="D11" s="95"/>
      <c r="E11" s="101"/>
      <c r="F11" s="114"/>
      <c r="G11" s="114"/>
      <c r="H11" s="114"/>
      <c r="I11" s="114">
        <v>1388</v>
      </c>
      <c r="J11" s="114">
        <v>11</v>
      </c>
      <c r="K11" s="114"/>
      <c r="L11" s="89"/>
      <c r="M11" s="52"/>
      <c r="N11" s="52"/>
      <c r="O11" s="52"/>
      <c r="P11" s="108"/>
      <c r="Q11" s="52"/>
      <c r="R11" s="52"/>
      <c r="S11" s="52"/>
      <c r="T11" s="52"/>
      <c r="U11" s="52"/>
      <c r="V11" s="108"/>
      <c r="W11" s="129"/>
      <c r="X11" s="129"/>
      <c r="Y11" s="133">
        <f t="shared" si="1"/>
        <v>1388</v>
      </c>
      <c r="Z11" s="133">
        <f t="shared" si="2"/>
        <v>11</v>
      </c>
      <c r="AA11" s="118">
        <f t="shared" si="0"/>
        <v>0.79250720461095103</v>
      </c>
    </row>
    <row r="12" spans="2:28" ht="15" customHeight="1">
      <c r="B12" s="6" t="s">
        <v>0</v>
      </c>
      <c r="C12" s="7" t="s">
        <v>20</v>
      </c>
      <c r="D12" s="95"/>
      <c r="E12" s="101"/>
      <c r="F12" s="114"/>
      <c r="G12" s="114"/>
      <c r="H12" s="114"/>
      <c r="I12" s="114">
        <v>317</v>
      </c>
      <c r="J12" s="114">
        <v>1</v>
      </c>
      <c r="K12" s="114"/>
      <c r="L12" s="89"/>
      <c r="M12" s="52"/>
      <c r="N12" s="52"/>
      <c r="O12" s="52"/>
      <c r="P12" s="108"/>
      <c r="Q12" s="52"/>
      <c r="R12" s="52"/>
      <c r="S12" s="52"/>
      <c r="T12" s="52"/>
      <c r="U12" s="52"/>
      <c r="V12" s="108"/>
      <c r="W12" s="129"/>
      <c r="X12" s="129"/>
      <c r="Y12" s="133">
        <f t="shared" si="1"/>
        <v>317</v>
      </c>
      <c r="Z12" s="133">
        <f t="shared" si="2"/>
        <v>1</v>
      </c>
      <c r="AA12" s="118">
        <f t="shared" si="0"/>
        <v>0.31545741324921134</v>
      </c>
    </row>
    <row r="13" spans="2:28" ht="15" customHeight="1">
      <c r="B13" s="6" t="s">
        <v>0</v>
      </c>
      <c r="C13" s="7" t="s">
        <v>21</v>
      </c>
      <c r="D13" s="95"/>
      <c r="E13" s="101"/>
      <c r="F13" s="114"/>
      <c r="G13" s="114"/>
      <c r="H13" s="114"/>
      <c r="I13" s="114">
        <v>289</v>
      </c>
      <c r="J13" s="114">
        <v>1</v>
      </c>
      <c r="K13" s="114"/>
      <c r="L13" s="89"/>
      <c r="M13" s="52"/>
      <c r="N13" s="52"/>
      <c r="O13" s="52"/>
      <c r="P13" s="108"/>
      <c r="Q13" s="52"/>
      <c r="R13" s="52"/>
      <c r="S13" s="52"/>
      <c r="T13" s="52"/>
      <c r="U13" s="52"/>
      <c r="V13" s="108"/>
      <c r="W13" s="129"/>
      <c r="X13" s="129"/>
      <c r="Y13" s="133">
        <f t="shared" si="1"/>
        <v>289</v>
      </c>
      <c r="Z13" s="133">
        <f t="shared" si="2"/>
        <v>1</v>
      </c>
      <c r="AA13" s="118">
        <f t="shared" si="0"/>
        <v>0.34602076124567477</v>
      </c>
    </row>
    <row r="14" spans="2:28" ht="15" customHeight="1">
      <c r="B14" s="6" t="s">
        <v>0</v>
      </c>
      <c r="C14" s="7" t="s">
        <v>22</v>
      </c>
      <c r="D14" s="95"/>
      <c r="E14" s="101"/>
      <c r="F14" s="114"/>
      <c r="G14" s="114"/>
      <c r="H14" s="114"/>
      <c r="I14" s="114">
        <v>282</v>
      </c>
      <c r="J14" s="114">
        <v>4</v>
      </c>
      <c r="K14" s="114"/>
      <c r="L14" s="89"/>
      <c r="M14" s="52"/>
      <c r="N14" s="52"/>
      <c r="O14" s="52">
        <v>434</v>
      </c>
      <c r="P14" s="108">
        <v>12</v>
      </c>
      <c r="Q14" s="52"/>
      <c r="R14" s="52"/>
      <c r="S14" s="52"/>
      <c r="T14" s="52"/>
      <c r="U14" s="52"/>
      <c r="V14" s="108"/>
      <c r="W14" s="129"/>
      <c r="X14" s="129"/>
      <c r="Y14" s="133">
        <f t="shared" si="1"/>
        <v>716</v>
      </c>
      <c r="Z14" s="133">
        <f t="shared" si="2"/>
        <v>16</v>
      </c>
      <c r="AA14" s="118">
        <f t="shared" si="0"/>
        <v>2.2346368715083798</v>
      </c>
    </row>
    <row r="15" spans="2:28" ht="14.25" customHeight="1">
      <c r="B15" s="6" t="s">
        <v>0</v>
      </c>
      <c r="C15" s="7" t="s">
        <v>3</v>
      </c>
      <c r="D15" s="95"/>
      <c r="E15" s="101"/>
      <c r="F15" s="114"/>
      <c r="G15" s="114">
        <v>280</v>
      </c>
      <c r="H15" s="114">
        <v>2</v>
      </c>
      <c r="I15" s="114">
        <v>139</v>
      </c>
      <c r="J15" s="114">
        <v>0</v>
      </c>
      <c r="K15" s="114"/>
      <c r="L15" s="89"/>
      <c r="M15" s="52"/>
      <c r="N15" s="52"/>
      <c r="O15" s="52"/>
      <c r="P15" s="108"/>
      <c r="Q15" s="52"/>
      <c r="R15" s="52"/>
      <c r="S15" s="52"/>
      <c r="T15" s="52"/>
      <c r="U15" s="52"/>
      <c r="V15" s="108"/>
      <c r="W15" s="129"/>
      <c r="X15" s="129"/>
      <c r="Y15" s="133">
        <f t="shared" si="1"/>
        <v>419</v>
      </c>
      <c r="Z15" s="133">
        <f t="shared" si="2"/>
        <v>2</v>
      </c>
      <c r="AA15" s="118">
        <f t="shared" si="0"/>
        <v>0.47732696897374705</v>
      </c>
    </row>
    <row r="16" spans="2:28" s="11" customFormat="1" ht="15" customHeight="1">
      <c r="B16" s="9" t="s">
        <v>0</v>
      </c>
      <c r="C16" s="10" t="s">
        <v>23</v>
      </c>
      <c r="D16" s="96"/>
      <c r="E16" s="101"/>
      <c r="F16" s="114"/>
      <c r="G16" s="114"/>
      <c r="H16" s="114"/>
      <c r="I16" s="114">
        <v>321</v>
      </c>
      <c r="J16" s="114">
        <v>5</v>
      </c>
      <c r="K16" s="114"/>
      <c r="L16" s="89"/>
      <c r="M16" s="92"/>
      <c r="N16" s="92"/>
      <c r="O16" s="92"/>
      <c r="P16" s="109"/>
      <c r="Q16" s="92"/>
      <c r="R16" s="92"/>
      <c r="S16" s="92"/>
      <c r="T16" s="92"/>
      <c r="U16" s="92"/>
      <c r="V16" s="109"/>
      <c r="W16" s="130"/>
      <c r="X16" s="130"/>
      <c r="Y16" s="133">
        <f t="shared" si="1"/>
        <v>321</v>
      </c>
      <c r="Z16" s="133">
        <f t="shared" si="2"/>
        <v>5</v>
      </c>
      <c r="AA16" s="119">
        <f t="shared" si="0"/>
        <v>1.557632398753894</v>
      </c>
    </row>
    <row r="17" spans="2:27" ht="15.75" customHeight="1">
      <c r="B17" s="6" t="s">
        <v>0</v>
      </c>
      <c r="C17" s="7" t="s">
        <v>24</v>
      </c>
      <c r="D17" s="95" t="s">
        <v>42</v>
      </c>
      <c r="E17" s="101"/>
      <c r="F17" s="114"/>
      <c r="G17" s="114"/>
      <c r="H17" s="114"/>
      <c r="I17" s="114">
        <v>346</v>
      </c>
      <c r="J17" s="114">
        <v>1</v>
      </c>
      <c r="K17" s="114"/>
      <c r="L17" s="89"/>
      <c r="M17" s="52"/>
      <c r="N17" s="52"/>
      <c r="O17" s="52"/>
      <c r="P17" s="108"/>
      <c r="Q17" s="52"/>
      <c r="R17" s="52"/>
      <c r="S17" s="52"/>
      <c r="T17" s="52"/>
      <c r="U17" s="52"/>
      <c r="V17" s="108"/>
      <c r="W17" s="129"/>
      <c r="X17" s="129"/>
      <c r="Y17" s="133">
        <f t="shared" si="1"/>
        <v>346</v>
      </c>
      <c r="Z17" s="133">
        <f t="shared" si="2"/>
        <v>1</v>
      </c>
      <c r="AA17" s="118">
        <f t="shared" si="0"/>
        <v>0.28901734104046239</v>
      </c>
    </row>
    <row r="18" spans="2:27" ht="15" customHeight="1">
      <c r="B18" s="6" t="s">
        <v>0</v>
      </c>
      <c r="C18" s="7" t="s">
        <v>1</v>
      </c>
      <c r="D18" s="95"/>
      <c r="E18" s="101"/>
      <c r="F18" s="114"/>
      <c r="G18" s="114"/>
      <c r="H18" s="114"/>
      <c r="I18" s="114">
        <v>388</v>
      </c>
      <c r="J18" s="114">
        <v>3</v>
      </c>
      <c r="K18" s="114"/>
      <c r="L18" s="89"/>
      <c r="M18" s="52"/>
      <c r="N18" s="52"/>
      <c r="O18" s="52"/>
      <c r="P18" s="108"/>
      <c r="Q18" s="52"/>
      <c r="R18" s="52"/>
      <c r="S18" s="52"/>
      <c r="T18" s="52"/>
      <c r="U18" s="52"/>
      <c r="V18" s="108"/>
      <c r="W18" s="129"/>
      <c r="X18" s="129"/>
      <c r="Y18" s="133">
        <f t="shared" si="1"/>
        <v>388</v>
      </c>
      <c r="Z18" s="133">
        <f t="shared" si="2"/>
        <v>3</v>
      </c>
      <c r="AA18" s="118">
        <f t="shared" si="0"/>
        <v>0.77319587628865982</v>
      </c>
    </row>
    <row r="19" spans="2:27" ht="15" customHeight="1">
      <c r="B19" s="6" t="s">
        <v>0</v>
      </c>
      <c r="C19" s="7" t="s">
        <v>25</v>
      </c>
      <c r="D19" s="95" t="s">
        <v>43</v>
      </c>
      <c r="E19" s="101"/>
      <c r="F19" s="114"/>
      <c r="G19" s="114"/>
      <c r="H19" s="114"/>
      <c r="I19" s="114">
        <v>258</v>
      </c>
      <c r="J19" s="114">
        <v>5</v>
      </c>
      <c r="K19" s="114"/>
      <c r="L19" s="89"/>
      <c r="M19" s="52"/>
      <c r="N19" s="52"/>
      <c r="O19" s="52"/>
      <c r="P19" s="108"/>
      <c r="Q19" s="52"/>
      <c r="R19" s="52"/>
      <c r="S19" s="52"/>
      <c r="T19" s="52"/>
      <c r="U19" s="52"/>
      <c r="V19" s="108"/>
      <c r="W19" s="129"/>
      <c r="X19" s="129"/>
      <c r="Y19" s="133">
        <f t="shared" si="1"/>
        <v>258</v>
      </c>
      <c r="Z19" s="133">
        <f t="shared" si="2"/>
        <v>5</v>
      </c>
      <c r="AA19" s="118">
        <f t="shared" si="0"/>
        <v>1.9379844961240309</v>
      </c>
    </row>
    <row r="20" spans="2:27" ht="15" customHeight="1">
      <c r="B20" s="6" t="s">
        <v>0</v>
      </c>
      <c r="C20" s="7" t="s">
        <v>26</v>
      </c>
      <c r="D20" s="95" t="s">
        <v>44</v>
      </c>
      <c r="E20" s="101"/>
      <c r="F20" s="114"/>
      <c r="G20" s="114"/>
      <c r="H20" s="114"/>
      <c r="I20" s="114">
        <v>394</v>
      </c>
      <c r="J20" s="114">
        <v>0</v>
      </c>
      <c r="K20" s="114"/>
      <c r="L20" s="89"/>
      <c r="M20" s="52"/>
      <c r="N20" s="52"/>
      <c r="O20" s="52"/>
      <c r="P20" s="108"/>
      <c r="Q20" s="52"/>
      <c r="R20" s="52"/>
      <c r="S20" s="92"/>
      <c r="T20" s="92"/>
      <c r="U20" s="52"/>
      <c r="V20" s="108"/>
      <c r="W20" s="129"/>
      <c r="X20" s="129"/>
      <c r="Y20" s="133">
        <f t="shared" si="1"/>
        <v>394</v>
      </c>
      <c r="Z20" s="133">
        <f t="shared" si="2"/>
        <v>0</v>
      </c>
      <c r="AA20" s="118">
        <f t="shared" si="0"/>
        <v>0</v>
      </c>
    </row>
    <row r="21" spans="2:27" ht="15" customHeight="1">
      <c r="B21" s="6" t="s">
        <v>0</v>
      </c>
      <c r="C21" s="7" t="s">
        <v>27</v>
      </c>
      <c r="D21" s="95"/>
      <c r="E21" s="101"/>
      <c r="F21" s="114"/>
      <c r="G21" s="66"/>
      <c r="H21" s="66"/>
      <c r="I21" s="114">
        <v>482</v>
      </c>
      <c r="J21" s="114">
        <v>2</v>
      </c>
      <c r="K21" s="114"/>
      <c r="L21" s="89"/>
      <c r="M21" s="52"/>
      <c r="N21" s="52"/>
      <c r="O21" s="52"/>
      <c r="P21" s="108"/>
      <c r="Q21" s="52"/>
      <c r="R21" s="52"/>
      <c r="S21" s="52"/>
      <c r="T21" s="52"/>
      <c r="U21" s="52"/>
      <c r="V21" s="108"/>
      <c r="W21" s="129"/>
      <c r="X21" s="129"/>
      <c r="Y21" s="133">
        <f t="shared" si="1"/>
        <v>482</v>
      </c>
      <c r="Z21" s="133">
        <f t="shared" si="2"/>
        <v>2</v>
      </c>
      <c r="AA21" s="118">
        <f t="shared" si="0"/>
        <v>0.41493775933609961</v>
      </c>
    </row>
    <row r="22" spans="2:27" ht="15" customHeight="1">
      <c r="B22" s="6" t="s">
        <v>0</v>
      </c>
      <c r="C22" s="7" t="s">
        <v>28</v>
      </c>
      <c r="D22" s="95"/>
      <c r="E22" s="101"/>
      <c r="F22" s="114"/>
      <c r="G22" s="114"/>
      <c r="H22" s="114"/>
      <c r="I22" s="114">
        <v>257</v>
      </c>
      <c r="J22" s="114">
        <v>0</v>
      </c>
      <c r="K22" s="114"/>
      <c r="L22" s="89"/>
      <c r="M22" s="52"/>
      <c r="N22" s="52"/>
      <c r="O22" s="52"/>
      <c r="P22" s="108"/>
      <c r="Q22" s="52"/>
      <c r="R22" s="52"/>
      <c r="S22" s="92"/>
      <c r="T22" s="92"/>
      <c r="U22" s="52"/>
      <c r="V22" s="108"/>
      <c r="W22" s="129"/>
      <c r="X22" s="129"/>
      <c r="Y22" s="133">
        <f t="shared" si="1"/>
        <v>257</v>
      </c>
      <c r="Z22" s="133">
        <f t="shared" si="2"/>
        <v>0</v>
      </c>
      <c r="AA22" s="118">
        <f t="shared" si="0"/>
        <v>0</v>
      </c>
    </row>
    <row r="23" spans="2:27" s="70" customFormat="1" ht="15" customHeight="1">
      <c r="B23" s="67" t="s">
        <v>0</v>
      </c>
      <c r="C23" s="68" t="s">
        <v>29</v>
      </c>
      <c r="D23" s="97" t="s">
        <v>45</v>
      </c>
      <c r="E23" s="102"/>
      <c r="F23" s="69"/>
      <c r="G23" s="69"/>
      <c r="H23" s="69"/>
      <c r="I23" s="69">
        <v>424</v>
      </c>
      <c r="J23" s="69">
        <v>0</v>
      </c>
      <c r="K23" s="69"/>
      <c r="L23" s="90"/>
      <c r="M23" s="93"/>
      <c r="N23" s="93"/>
      <c r="O23" s="93"/>
      <c r="P23" s="110"/>
      <c r="Q23" s="93"/>
      <c r="R23" s="93"/>
      <c r="S23" s="52"/>
      <c r="T23" s="52"/>
      <c r="U23" s="93"/>
      <c r="V23" s="110"/>
      <c r="W23" s="131"/>
      <c r="X23" s="131"/>
      <c r="Y23" s="133">
        <f t="shared" si="1"/>
        <v>424</v>
      </c>
      <c r="Z23" s="133">
        <f t="shared" si="2"/>
        <v>0</v>
      </c>
      <c r="AA23" s="120">
        <f t="shared" si="0"/>
        <v>0</v>
      </c>
    </row>
    <row r="24" spans="2:27" ht="15" hidden="1" customHeight="1">
      <c r="B24" s="6" t="s">
        <v>0</v>
      </c>
      <c r="C24" s="7" t="s">
        <v>30</v>
      </c>
      <c r="D24" s="95"/>
      <c r="E24" s="101"/>
      <c r="F24" s="114"/>
      <c r="G24" s="114"/>
      <c r="H24" s="114"/>
      <c r="I24" s="114"/>
      <c r="J24" s="114"/>
      <c r="K24" s="114"/>
      <c r="L24" s="89"/>
      <c r="M24" s="52"/>
      <c r="N24" s="52"/>
      <c r="O24" s="52"/>
      <c r="P24" s="108"/>
      <c r="Q24" s="52"/>
      <c r="R24" s="52"/>
      <c r="S24" s="92"/>
      <c r="T24" s="92"/>
      <c r="U24" s="52"/>
      <c r="V24" s="108"/>
      <c r="W24" s="129"/>
      <c r="X24" s="129"/>
      <c r="Y24" s="133">
        <f t="shared" si="1"/>
        <v>0</v>
      </c>
      <c r="Z24" s="133">
        <f t="shared" si="2"/>
        <v>0</v>
      </c>
      <c r="AA24" s="118" t="e">
        <f t="shared" si="0"/>
        <v>#DIV/0!</v>
      </c>
    </row>
    <row r="25" spans="2:27" ht="15.75">
      <c r="B25" s="6" t="s">
        <v>0</v>
      </c>
      <c r="C25" s="7" t="s">
        <v>5</v>
      </c>
      <c r="D25" s="95"/>
      <c r="E25" s="101"/>
      <c r="F25" s="114"/>
      <c r="G25" s="114"/>
      <c r="H25" s="114"/>
      <c r="I25" s="114"/>
      <c r="J25" s="114"/>
      <c r="K25" s="114">
        <v>193</v>
      </c>
      <c r="L25" s="89">
        <v>0</v>
      </c>
      <c r="M25" s="52"/>
      <c r="N25" s="52"/>
      <c r="O25" s="52"/>
      <c r="P25" s="108"/>
      <c r="Q25" s="52"/>
      <c r="R25" s="52"/>
      <c r="S25" s="52"/>
      <c r="T25" s="52"/>
      <c r="U25" s="52"/>
      <c r="V25" s="108"/>
      <c r="W25" s="129"/>
      <c r="X25" s="129"/>
      <c r="Y25" s="133">
        <f t="shared" si="1"/>
        <v>193</v>
      </c>
      <c r="Z25" s="133">
        <f t="shared" si="2"/>
        <v>0</v>
      </c>
      <c r="AA25" s="118">
        <f t="shared" si="0"/>
        <v>0</v>
      </c>
    </row>
    <row r="26" spans="2:27" ht="15" customHeight="1">
      <c r="B26" s="6" t="s">
        <v>0</v>
      </c>
      <c r="C26" s="7" t="s">
        <v>31</v>
      </c>
      <c r="D26" s="95"/>
      <c r="E26" s="101"/>
      <c r="F26" s="114"/>
      <c r="G26" s="114"/>
      <c r="H26" s="114"/>
      <c r="I26" s="114">
        <v>287</v>
      </c>
      <c r="J26" s="114">
        <v>0</v>
      </c>
      <c r="K26" s="114"/>
      <c r="L26" s="89"/>
      <c r="M26" s="52"/>
      <c r="N26" s="52"/>
      <c r="O26" s="52"/>
      <c r="P26" s="108"/>
      <c r="Q26" s="52"/>
      <c r="R26" s="52"/>
      <c r="S26" s="92"/>
      <c r="T26" s="92"/>
      <c r="U26" s="52"/>
      <c r="V26" s="108"/>
      <c r="W26" s="129"/>
      <c r="X26" s="129"/>
      <c r="Y26" s="133">
        <f t="shared" si="1"/>
        <v>287</v>
      </c>
      <c r="Z26" s="133">
        <f t="shared" si="2"/>
        <v>0</v>
      </c>
      <c r="AA26" s="118">
        <f t="shared" si="0"/>
        <v>0</v>
      </c>
    </row>
    <row r="27" spans="2:27" ht="15" customHeight="1">
      <c r="B27" s="6" t="s">
        <v>0</v>
      </c>
      <c r="C27" s="7" t="s">
        <v>32</v>
      </c>
      <c r="D27" s="95"/>
      <c r="E27" s="101"/>
      <c r="F27" s="114"/>
      <c r="G27" s="114"/>
      <c r="H27" s="114"/>
      <c r="I27" s="114">
        <v>444</v>
      </c>
      <c r="J27" s="114">
        <v>1</v>
      </c>
      <c r="K27" s="114"/>
      <c r="L27" s="89"/>
      <c r="M27" s="52"/>
      <c r="N27" s="52"/>
      <c r="O27" s="52"/>
      <c r="P27" s="108"/>
      <c r="Q27" s="52"/>
      <c r="R27" s="52"/>
      <c r="S27" s="52"/>
      <c r="T27" s="52"/>
      <c r="U27" s="52"/>
      <c r="V27" s="108"/>
      <c r="W27" s="129"/>
      <c r="X27" s="129"/>
      <c r="Y27" s="133">
        <f t="shared" si="1"/>
        <v>444</v>
      </c>
      <c r="Z27" s="133">
        <f t="shared" si="2"/>
        <v>1</v>
      </c>
      <c r="AA27" s="118">
        <f t="shared" si="0"/>
        <v>0.22522522522522523</v>
      </c>
    </row>
    <row r="28" spans="2:27" ht="15" customHeight="1">
      <c r="B28" s="6" t="s">
        <v>0</v>
      </c>
      <c r="C28" s="7" t="s">
        <v>33</v>
      </c>
      <c r="D28" s="95"/>
      <c r="E28" s="103"/>
      <c r="F28" s="76"/>
      <c r="G28" s="76"/>
      <c r="H28" s="76"/>
      <c r="I28" s="114">
        <v>143</v>
      </c>
      <c r="J28" s="114">
        <v>0</v>
      </c>
      <c r="K28" s="104"/>
      <c r="L28" s="104"/>
      <c r="M28" s="52"/>
      <c r="N28" s="52"/>
      <c r="O28" s="52"/>
      <c r="P28" s="108"/>
      <c r="Q28" s="52"/>
      <c r="R28" s="52"/>
      <c r="S28" s="52"/>
      <c r="T28" s="52"/>
      <c r="U28" s="52"/>
      <c r="V28" s="108"/>
      <c r="W28" s="129"/>
      <c r="X28" s="129"/>
      <c r="Y28" s="133">
        <f t="shared" si="1"/>
        <v>143</v>
      </c>
      <c r="Z28" s="133">
        <f t="shared" si="2"/>
        <v>0</v>
      </c>
      <c r="AA28" s="118">
        <f t="shared" si="0"/>
        <v>0</v>
      </c>
    </row>
    <row r="29" spans="2:27" ht="31.5">
      <c r="B29" s="6" t="s">
        <v>0</v>
      </c>
      <c r="C29" s="7" t="s">
        <v>34</v>
      </c>
      <c r="D29" s="95" t="s">
        <v>46</v>
      </c>
      <c r="E29" s="101"/>
      <c r="F29" s="114"/>
      <c r="G29" s="114"/>
      <c r="H29" s="114"/>
      <c r="I29" s="114"/>
      <c r="J29" s="114"/>
      <c r="K29" s="114"/>
      <c r="L29" s="89"/>
      <c r="M29" s="52"/>
      <c r="N29" s="52"/>
      <c r="O29" s="52"/>
      <c r="P29" s="108"/>
      <c r="Q29" s="52"/>
      <c r="R29" s="52"/>
      <c r="S29" s="52"/>
      <c r="T29" s="52"/>
      <c r="U29" s="52"/>
      <c r="V29" s="108"/>
      <c r="W29" s="129"/>
      <c r="X29" s="129"/>
      <c r="Y29" s="133">
        <f t="shared" si="1"/>
        <v>0</v>
      </c>
      <c r="Z29" s="133">
        <f t="shared" si="2"/>
        <v>0</v>
      </c>
      <c r="AA29" s="118" t="e">
        <f t="shared" si="0"/>
        <v>#DIV/0!</v>
      </c>
    </row>
    <row r="30" spans="2:27" ht="15" customHeight="1">
      <c r="B30" s="6" t="s">
        <v>0</v>
      </c>
      <c r="C30" s="7" t="s">
        <v>35</v>
      </c>
      <c r="D30" s="95"/>
      <c r="E30" s="101"/>
      <c r="F30" s="114"/>
      <c r="G30" s="114"/>
      <c r="H30" s="114"/>
      <c r="I30" s="114">
        <v>534</v>
      </c>
      <c r="J30" s="114">
        <v>12</v>
      </c>
      <c r="K30" s="114"/>
      <c r="L30" s="89"/>
      <c r="M30" s="52"/>
      <c r="N30" s="52"/>
      <c r="O30" s="52"/>
      <c r="P30" s="108"/>
      <c r="Q30" s="52"/>
      <c r="R30" s="52"/>
      <c r="S30" s="52"/>
      <c r="T30" s="52"/>
      <c r="U30" s="52"/>
      <c r="V30" s="108"/>
      <c r="W30" s="129"/>
      <c r="X30" s="129"/>
      <c r="Y30" s="133">
        <f t="shared" si="1"/>
        <v>534</v>
      </c>
      <c r="Z30" s="133">
        <f t="shared" si="2"/>
        <v>12</v>
      </c>
      <c r="AA30" s="118">
        <f t="shared" si="0"/>
        <v>2.2471910112359552</v>
      </c>
    </row>
    <row r="31" spans="2:27" ht="14.25" customHeight="1">
      <c r="B31" s="6" t="s">
        <v>0</v>
      </c>
      <c r="C31" s="7" t="s">
        <v>36</v>
      </c>
      <c r="D31" s="95" t="s">
        <v>47</v>
      </c>
      <c r="E31" s="101"/>
      <c r="F31" s="114"/>
      <c r="G31" s="114">
        <v>438</v>
      </c>
      <c r="H31" s="114">
        <v>0</v>
      </c>
      <c r="I31" s="114">
        <v>304</v>
      </c>
      <c r="J31" s="114">
        <v>1</v>
      </c>
      <c r="K31" s="114"/>
      <c r="L31" s="89"/>
      <c r="M31" s="52"/>
      <c r="N31" s="52"/>
      <c r="O31" s="52"/>
      <c r="P31" s="108"/>
      <c r="Q31" s="52"/>
      <c r="R31" s="52"/>
      <c r="S31" s="52"/>
      <c r="T31" s="52"/>
      <c r="U31" s="52"/>
      <c r="V31" s="108"/>
      <c r="W31" s="129"/>
      <c r="X31" s="129"/>
      <c r="Y31" s="133">
        <f t="shared" si="1"/>
        <v>742</v>
      </c>
      <c r="Z31" s="133">
        <f t="shared" si="2"/>
        <v>1</v>
      </c>
      <c r="AA31" s="118">
        <f t="shared" si="0"/>
        <v>0.13477088948787064</v>
      </c>
    </row>
    <row r="32" spans="2:27" ht="15" customHeight="1">
      <c r="B32" s="6" t="s">
        <v>0</v>
      </c>
      <c r="C32" s="7" t="s">
        <v>37</v>
      </c>
      <c r="D32" s="95"/>
      <c r="E32" s="101">
        <v>92</v>
      </c>
      <c r="F32" s="114">
        <v>7</v>
      </c>
      <c r="G32" s="114">
        <v>549</v>
      </c>
      <c r="H32" s="114">
        <v>15</v>
      </c>
      <c r="I32" s="114">
        <v>441</v>
      </c>
      <c r="J32" s="114">
        <v>8</v>
      </c>
      <c r="K32" s="114"/>
      <c r="L32" s="89"/>
      <c r="M32" s="52">
        <v>678</v>
      </c>
      <c r="N32" s="52">
        <v>7</v>
      </c>
      <c r="O32" s="52"/>
      <c r="P32" s="108"/>
      <c r="Q32" s="52">
        <v>94</v>
      </c>
      <c r="R32" s="52">
        <v>7</v>
      </c>
      <c r="S32" s="52"/>
      <c r="T32" s="52"/>
      <c r="U32" s="52"/>
      <c r="V32" s="108"/>
      <c r="W32" s="129"/>
      <c r="X32" s="129"/>
      <c r="Y32" s="133">
        <f t="shared" si="1"/>
        <v>1854</v>
      </c>
      <c r="Z32" s="133">
        <f t="shared" si="2"/>
        <v>44</v>
      </c>
      <c r="AA32" s="118">
        <f t="shared" si="0"/>
        <v>2.3732470334412081</v>
      </c>
    </row>
    <row r="33" spans="2:37" ht="15" customHeight="1">
      <c r="B33" s="6" t="s">
        <v>0</v>
      </c>
      <c r="C33" s="7" t="s">
        <v>4</v>
      </c>
      <c r="D33" s="95" t="s">
        <v>48</v>
      </c>
      <c r="E33" s="101"/>
      <c r="F33" s="114"/>
      <c r="G33" s="114"/>
      <c r="H33" s="114"/>
      <c r="I33" s="114">
        <v>199</v>
      </c>
      <c r="J33" s="114">
        <v>3</v>
      </c>
      <c r="K33" s="114"/>
      <c r="L33" s="89"/>
      <c r="M33" s="52"/>
      <c r="N33" s="52"/>
      <c r="O33" s="52"/>
      <c r="P33" s="108"/>
      <c r="Q33" s="52"/>
      <c r="R33" s="52"/>
      <c r="S33" s="52"/>
      <c r="T33" s="52"/>
      <c r="U33" s="52"/>
      <c r="V33" s="108"/>
      <c r="W33" s="129"/>
      <c r="X33" s="129"/>
      <c r="Y33" s="133">
        <f t="shared" si="1"/>
        <v>199</v>
      </c>
      <c r="Z33" s="133">
        <f t="shared" si="2"/>
        <v>3</v>
      </c>
      <c r="AA33" s="118">
        <f t="shared" si="0"/>
        <v>1.5075376884422109</v>
      </c>
    </row>
    <row r="34" spans="2:37" ht="15" customHeight="1" thickBot="1">
      <c r="B34" s="17" t="s">
        <v>0</v>
      </c>
      <c r="C34" s="18" t="s">
        <v>0</v>
      </c>
      <c r="D34" s="98"/>
      <c r="E34" s="105"/>
      <c r="F34" s="24"/>
      <c r="G34" s="24"/>
      <c r="H34" s="24"/>
      <c r="I34" s="24">
        <v>1525</v>
      </c>
      <c r="J34" s="24">
        <v>6</v>
      </c>
      <c r="K34" s="24"/>
      <c r="L34" s="91"/>
      <c r="M34" s="106"/>
      <c r="N34" s="106"/>
      <c r="O34" s="106"/>
      <c r="P34" s="111"/>
      <c r="Q34" s="106"/>
      <c r="R34" s="106"/>
      <c r="S34" s="106"/>
      <c r="T34" s="106"/>
      <c r="U34" s="106"/>
      <c r="V34" s="111"/>
      <c r="W34" s="132"/>
      <c r="X34" s="132"/>
      <c r="Y34" s="133">
        <f t="shared" si="1"/>
        <v>1525</v>
      </c>
      <c r="Z34" s="133">
        <f t="shared" si="2"/>
        <v>6</v>
      </c>
      <c r="AA34" s="121">
        <f t="shared" si="0"/>
        <v>0.39344262295081966</v>
      </c>
    </row>
    <row r="35" spans="2:37" ht="15.75">
      <c r="B35" s="32"/>
      <c r="C35" s="33"/>
      <c r="D35" s="34"/>
      <c r="E35" s="35">
        <f t="shared" ref="E35:V35" si="3">SUM(E5:E34)</f>
        <v>92</v>
      </c>
      <c r="F35" s="35">
        <f t="shared" si="3"/>
        <v>7</v>
      </c>
      <c r="G35" s="35">
        <f t="shared" si="3"/>
        <v>1930</v>
      </c>
      <c r="H35" s="35">
        <f t="shared" si="3"/>
        <v>22</v>
      </c>
      <c r="I35" s="35">
        <f t="shared" si="3"/>
        <v>11104</v>
      </c>
      <c r="J35" s="35">
        <f t="shared" si="3"/>
        <v>69</v>
      </c>
      <c r="K35" s="35">
        <f t="shared" si="3"/>
        <v>193</v>
      </c>
      <c r="L35" s="35">
        <f t="shared" si="3"/>
        <v>0</v>
      </c>
      <c r="M35" s="35">
        <f t="shared" si="3"/>
        <v>678</v>
      </c>
      <c r="N35" s="35">
        <f t="shared" si="3"/>
        <v>7</v>
      </c>
      <c r="O35" s="35">
        <f t="shared" si="3"/>
        <v>838</v>
      </c>
      <c r="P35" s="35">
        <f t="shared" si="3"/>
        <v>13</v>
      </c>
      <c r="Q35" s="35">
        <f t="shared" si="3"/>
        <v>94</v>
      </c>
      <c r="R35" s="35">
        <f t="shared" si="3"/>
        <v>7</v>
      </c>
      <c r="S35" s="35">
        <f t="shared" si="3"/>
        <v>0</v>
      </c>
      <c r="T35" s="35">
        <f t="shared" si="3"/>
        <v>0</v>
      </c>
      <c r="U35" s="35">
        <f t="shared" si="3"/>
        <v>0</v>
      </c>
      <c r="V35" s="35">
        <f t="shared" si="3"/>
        <v>0</v>
      </c>
      <c r="W35" s="35"/>
      <c r="X35" s="35"/>
      <c r="Y35" s="35">
        <f>SUM(Y5:Y34)</f>
        <v>14929</v>
      </c>
      <c r="Z35" s="35">
        <f>SUM(Z5:Z34)</f>
        <v>125</v>
      </c>
      <c r="AA35" s="112">
        <f t="shared" si="0"/>
        <v>0.83729653694152328</v>
      </c>
    </row>
    <row r="36" spans="2:37" ht="15.75" customHeight="1" thickBot="1">
      <c r="B36" s="42"/>
      <c r="C36" s="43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2:37" s="12" customFormat="1" ht="15" customHeight="1" thickBot="1">
      <c r="B37" s="180" t="s">
        <v>54</v>
      </c>
      <c r="C37" s="190" t="s">
        <v>8</v>
      </c>
      <c r="D37" s="191" t="s">
        <v>53</v>
      </c>
      <c r="E37" s="148">
        <v>44230</v>
      </c>
      <c r="F37" s="149"/>
      <c r="G37" s="150">
        <v>44231</v>
      </c>
      <c r="H37" s="151"/>
      <c r="I37" s="152">
        <v>44232</v>
      </c>
      <c r="J37" s="153"/>
      <c r="K37" s="154">
        <v>44233</v>
      </c>
      <c r="L37" s="155"/>
      <c r="M37" s="156">
        <v>44234</v>
      </c>
      <c r="N37" s="157"/>
      <c r="O37" s="143">
        <v>44235</v>
      </c>
      <c r="P37" s="158"/>
      <c r="Q37" s="166">
        <v>44236</v>
      </c>
      <c r="R37" s="148"/>
      <c r="S37" s="142">
        <v>44237</v>
      </c>
      <c r="T37" s="142"/>
      <c r="U37" s="134">
        <v>44238</v>
      </c>
      <c r="V37" s="135"/>
      <c r="W37" s="124"/>
      <c r="X37" s="124"/>
      <c r="Y37" s="141">
        <v>44239</v>
      </c>
      <c r="Z37" s="136"/>
      <c r="AA37" s="134">
        <v>44240</v>
      </c>
      <c r="AB37" s="135"/>
      <c r="AC37" s="136">
        <v>44241</v>
      </c>
      <c r="AD37" s="137"/>
      <c r="AE37" s="134">
        <v>44242</v>
      </c>
      <c r="AF37" s="135"/>
      <c r="AG37" s="136">
        <v>44243</v>
      </c>
      <c r="AH37" s="137"/>
      <c r="AI37" s="174" t="s">
        <v>9</v>
      </c>
      <c r="AJ37" s="175"/>
      <c r="AK37" s="175"/>
    </row>
    <row r="38" spans="2:37" s="12" customFormat="1" ht="18.75" customHeight="1" thickBot="1">
      <c r="B38" s="181"/>
      <c r="C38" s="190"/>
      <c r="D38" s="192"/>
      <c r="E38" s="14" t="s">
        <v>13</v>
      </c>
      <c r="F38" s="15" t="s">
        <v>55</v>
      </c>
      <c r="G38" s="15" t="s">
        <v>13</v>
      </c>
      <c r="H38" s="15" t="s">
        <v>14</v>
      </c>
      <c r="I38" s="14" t="s">
        <v>13</v>
      </c>
      <c r="J38" s="15" t="s">
        <v>55</v>
      </c>
      <c r="K38" s="14" t="s">
        <v>13</v>
      </c>
      <c r="L38" s="15" t="s">
        <v>55</v>
      </c>
      <c r="M38" s="14" t="s">
        <v>13</v>
      </c>
      <c r="N38" s="15" t="s">
        <v>55</v>
      </c>
      <c r="O38" s="14" t="s">
        <v>13</v>
      </c>
      <c r="P38" s="15" t="s">
        <v>55</v>
      </c>
      <c r="Q38" s="14" t="s">
        <v>13</v>
      </c>
      <c r="R38" s="15" t="s">
        <v>55</v>
      </c>
      <c r="S38" s="14" t="s">
        <v>13</v>
      </c>
      <c r="T38" s="15" t="s">
        <v>55</v>
      </c>
      <c r="U38" s="14" t="s">
        <v>13</v>
      </c>
      <c r="V38" s="15" t="s">
        <v>55</v>
      </c>
      <c r="W38" s="36"/>
      <c r="X38" s="36"/>
      <c r="Y38" s="14" t="s">
        <v>13</v>
      </c>
      <c r="Z38" s="15" t="s">
        <v>55</v>
      </c>
      <c r="AA38" s="14" t="s">
        <v>13</v>
      </c>
      <c r="AB38" s="15" t="s">
        <v>55</v>
      </c>
      <c r="AC38" s="14" t="s">
        <v>13</v>
      </c>
      <c r="AD38" s="15" t="s">
        <v>55</v>
      </c>
      <c r="AE38" s="14" t="s">
        <v>13</v>
      </c>
      <c r="AF38" s="15" t="s">
        <v>55</v>
      </c>
      <c r="AG38" s="14" t="s">
        <v>13</v>
      </c>
      <c r="AH38" s="15" t="s">
        <v>55</v>
      </c>
      <c r="AI38" s="20" t="s">
        <v>56</v>
      </c>
      <c r="AJ38" s="20" t="s">
        <v>57</v>
      </c>
      <c r="AK38" s="21" t="s">
        <v>12</v>
      </c>
    </row>
    <row r="39" spans="2:37" ht="26.25" thickBot="1">
      <c r="B39" s="181"/>
      <c r="C39" s="19" t="s">
        <v>0</v>
      </c>
      <c r="D39" s="22" t="s">
        <v>50</v>
      </c>
      <c r="E39" s="13">
        <v>139</v>
      </c>
      <c r="F39" s="13">
        <v>0</v>
      </c>
      <c r="G39" s="13">
        <v>251</v>
      </c>
      <c r="H39" s="13">
        <v>1</v>
      </c>
      <c r="I39" s="13">
        <v>371</v>
      </c>
      <c r="J39" s="13">
        <v>0</v>
      </c>
      <c r="K39" s="13">
        <v>241</v>
      </c>
      <c r="L39" s="13">
        <v>5</v>
      </c>
      <c r="M39" s="13"/>
      <c r="N39" s="13"/>
      <c r="O39" s="13">
        <v>408</v>
      </c>
      <c r="P39" s="13">
        <v>8</v>
      </c>
      <c r="Q39" s="13">
        <v>278</v>
      </c>
      <c r="R39" s="13">
        <v>3</v>
      </c>
      <c r="S39" s="83">
        <v>344</v>
      </c>
      <c r="T39" s="83">
        <v>6</v>
      </c>
      <c r="U39" s="83">
        <v>229</v>
      </c>
      <c r="V39" s="83">
        <v>2</v>
      </c>
      <c r="W39" s="83"/>
      <c r="X39" s="83"/>
      <c r="Y39" s="83">
        <v>339</v>
      </c>
      <c r="Z39" s="83">
        <v>4</v>
      </c>
      <c r="AA39" s="83"/>
      <c r="AB39" s="83"/>
      <c r="AC39" s="83"/>
      <c r="AD39" s="83"/>
      <c r="AE39" s="83"/>
      <c r="AF39" s="83"/>
      <c r="AG39" s="83"/>
      <c r="AH39" s="83"/>
      <c r="AI39" s="84">
        <f t="shared" ref="AI39:AI52" si="4">SUM(AG39,AE39,AC39,AA39,Y39,U39,S39,Q39,O39,M39,K39,I39,G39,E39)</f>
        <v>2600</v>
      </c>
      <c r="AJ39" s="85">
        <f t="shared" ref="AJ39:AJ52" si="5">SUM(AH39,AF39,AD39,AB39,Z39,V39,T39,R39,P39,N39,L39,J39,H39,F39)</f>
        <v>29</v>
      </c>
      <c r="AK39" s="58">
        <f>AJ39/AI39*100</f>
        <v>1.1153846153846154</v>
      </c>
    </row>
    <row r="40" spans="2:37" ht="26.25" thickBot="1">
      <c r="B40" s="181"/>
      <c r="C40" s="19" t="s">
        <v>0</v>
      </c>
      <c r="D40" s="22" t="s">
        <v>51</v>
      </c>
      <c r="E40" s="13">
        <v>101</v>
      </c>
      <c r="F40" s="13">
        <v>0</v>
      </c>
      <c r="G40" s="13">
        <v>145</v>
      </c>
      <c r="H40" s="13">
        <v>0</v>
      </c>
      <c r="I40" s="13">
        <v>379</v>
      </c>
      <c r="J40" s="13">
        <v>2</v>
      </c>
      <c r="K40" s="13"/>
      <c r="L40" s="13"/>
      <c r="M40" s="13"/>
      <c r="N40" s="13"/>
      <c r="O40" s="13">
        <v>280</v>
      </c>
      <c r="P40" s="13">
        <v>1</v>
      </c>
      <c r="Q40" s="13">
        <v>257</v>
      </c>
      <c r="R40" s="13">
        <v>1</v>
      </c>
      <c r="S40" s="81">
        <v>145</v>
      </c>
      <c r="T40" s="81">
        <v>0</v>
      </c>
      <c r="U40" s="81"/>
      <c r="V40" s="81"/>
      <c r="W40" s="125"/>
      <c r="X40" s="125"/>
      <c r="Y40" s="81"/>
      <c r="Z40" s="81"/>
      <c r="AA40" s="83"/>
      <c r="AB40" s="83"/>
      <c r="AC40" s="83"/>
      <c r="AD40" s="83"/>
      <c r="AE40" s="83"/>
      <c r="AF40" s="83"/>
      <c r="AG40" s="83"/>
      <c r="AH40" s="83"/>
      <c r="AI40" s="84">
        <f t="shared" si="4"/>
        <v>1307</v>
      </c>
      <c r="AJ40" s="85">
        <f t="shared" si="5"/>
        <v>4</v>
      </c>
      <c r="AK40" s="59">
        <f t="shared" ref="AK40:AK52" si="6">AJ40/AI40*100</f>
        <v>0.30604437643458299</v>
      </c>
    </row>
    <row r="41" spans="2:37" ht="39" thickBot="1">
      <c r="B41" s="181"/>
      <c r="C41" s="19" t="s">
        <v>0</v>
      </c>
      <c r="D41" s="22" t="s">
        <v>78</v>
      </c>
      <c r="E41" s="71">
        <v>20</v>
      </c>
      <c r="F41" s="71">
        <v>1</v>
      </c>
      <c r="G41" s="71">
        <v>100</v>
      </c>
      <c r="H41" s="71">
        <v>2</v>
      </c>
      <c r="I41" s="71">
        <v>272</v>
      </c>
      <c r="J41" s="71">
        <v>2</v>
      </c>
      <c r="K41" s="71">
        <v>293</v>
      </c>
      <c r="L41" s="71">
        <v>1</v>
      </c>
      <c r="M41" s="71">
        <v>339</v>
      </c>
      <c r="N41" s="71">
        <v>8</v>
      </c>
      <c r="O41" s="71">
        <v>161</v>
      </c>
      <c r="P41" s="71">
        <v>4</v>
      </c>
      <c r="Q41" s="71">
        <v>127</v>
      </c>
      <c r="R41" s="71">
        <v>0</v>
      </c>
      <c r="S41" s="81">
        <v>93</v>
      </c>
      <c r="T41" s="81">
        <v>1</v>
      </c>
      <c r="U41" s="81"/>
      <c r="V41" s="81"/>
      <c r="W41" s="125"/>
      <c r="X41" s="125"/>
      <c r="Y41" s="81">
        <v>213</v>
      </c>
      <c r="Z41" s="81">
        <v>2</v>
      </c>
      <c r="AA41" s="83"/>
      <c r="AB41" s="83"/>
      <c r="AC41" s="83"/>
      <c r="AD41" s="83"/>
      <c r="AE41" s="83"/>
      <c r="AF41" s="83"/>
      <c r="AG41" s="83"/>
      <c r="AH41" s="83"/>
      <c r="AI41" s="84">
        <f t="shared" si="4"/>
        <v>1618</v>
      </c>
      <c r="AJ41" s="85">
        <f t="shared" si="5"/>
        <v>21</v>
      </c>
      <c r="AK41" s="59">
        <f t="shared" si="6"/>
        <v>1.2978986402966626</v>
      </c>
    </row>
    <row r="42" spans="2:37" ht="39" thickBot="1">
      <c r="B42" s="181"/>
      <c r="C42" s="19" t="s">
        <v>0</v>
      </c>
      <c r="D42" s="22" t="s">
        <v>77</v>
      </c>
      <c r="E42" s="71">
        <v>82</v>
      </c>
      <c r="F42" s="71">
        <v>3</v>
      </c>
      <c r="G42" s="71">
        <v>230</v>
      </c>
      <c r="H42" s="71">
        <v>4</v>
      </c>
      <c r="I42" s="71">
        <v>312</v>
      </c>
      <c r="J42" s="71">
        <v>3</v>
      </c>
      <c r="K42" s="71">
        <v>331</v>
      </c>
      <c r="L42" s="71">
        <v>8</v>
      </c>
      <c r="M42" s="71"/>
      <c r="N42" s="71"/>
      <c r="O42" s="71">
        <v>246</v>
      </c>
      <c r="P42" s="71">
        <v>3</v>
      </c>
      <c r="Q42" s="71">
        <v>245</v>
      </c>
      <c r="R42" s="71">
        <v>2</v>
      </c>
      <c r="S42" s="81">
        <v>196</v>
      </c>
      <c r="T42" s="81">
        <v>2</v>
      </c>
      <c r="U42" s="81">
        <v>222</v>
      </c>
      <c r="V42" s="81">
        <v>5</v>
      </c>
      <c r="W42" s="125"/>
      <c r="X42" s="125"/>
      <c r="Y42" s="81">
        <v>323</v>
      </c>
      <c r="Z42" s="81">
        <v>3</v>
      </c>
      <c r="AA42" s="83"/>
      <c r="AB42" s="83"/>
      <c r="AC42" s="83"/>
      <c r="AD42" s="83"/>
      <c r="AE42" s="83"/>
      <c r="AF42" s="83"/>
      <c r="AG42" s="83"/>
      <c r="AH42" s="83"/>
      <c r="AI42" s="84">
        <f t="shared" si="4"/>
        <v>2187</v>
      </c>
      <c r="AJ42" s="85">
        <f t="shared" si="5"/>
        <v>33</v>
      </c>
      <c r="AK42" s="59">
        <f t="shared" si="6"/>
        <v>1.5089163237311385</v>
      </c>
    </row>
    <row r="43" spans="2:37" ht="26.25" thickBot="1">
      <c r="B43" s="181"/>
      <c r="C43" s="19" t="s">
        <v>0</v>
      </c>
      <c r="D43" s="22" t="s">
        <v>76</v>
      </c>
      <c r="E43" s="13">
        <v>109</v>
      </c>
      <c r="F43" s="13">
        <v>6</v>
      </c>
      <c r="G43" s="13">
        <v>247</v>
      </c>
      <c r="H43" s="13">
        <v>7</v>
      </c>
      <c r="I43" s="13">
        <v>442</v>
      </c>
      <c r="J43" s="13">
        <v>10</v>
      </c>
      <c r="K43" s="13"/>
      <c r="L43" s="13"/>
      <c r="M43" s="13"/>
      <c r="N43" s="13"/>
      <c r="O43" s="13">
        <v>272</v>
      </c>
      <c r="P43" s="13">
        <v>7</v>
      </c>
      <c r="Q43" s="13">
        <v>246</v>
      </c>
      <c r="R43" s="13">
        <v>5</v>
      </c>
      <c r="S43" s="81">
        <v>240</v>
      </c>
      <c r="T43" s="81">
        <v>4</v>
      </c>
      <c r="U43" s="81">
        <v>172</v>
      </c>
      <c r="V43" s="81">
        <v>2</v>
      </c>
      <c r="W43" s="125"/>
      <c r="X43" s="125"/>
      <c r="Y43" s="81">
        <v>347</v>
      </c>
      <c r="Z43" s="81">
        <v>0</v>
      </c>
      <c r="AA43" s="83"/>
      <c r="AB43" s="83"/>
      <c r="AC43" s="83"/>
      <c r="AD43" s="83"/>
      <c r="AE43" s="83"/>
      <c r="AF43" s="83"/>
      <c r="AG43" s="83"/>
      <c r="AH43" s="83"/>
      <c r="AI43" s="84">
        <f t="shared" si="4"/>
        <v>2075</v>
      </c>
      <c r="AJ43" s="85">
        <f t="shared" si="5"/>
        <v>41</v>
      </c>
      <c r="AK43" s="59">
        <f t="shared" si="6"/>
        <v>1.9759036144578312</v>
      </c>
    </row>
    <row r="44" spans="2:37" ht="39" thickBot="1">
      <c r="B44" s="181"/>
      <c r="C44" s="19" t="s">
        <v>0</v>
      </c>
      <c r="D44" s="22" t="s">
        <v>70</v>
      </c>
      <c r="E44" s="75"/>
      <c r="F44" s="75"/>
      <c r="G44" s="75"/>
      <c r="H44" s="75"/>
      <c r="I44" s="75"/>
      <c r="J44" s="75"/>
      <c r="K44" s="75">
        <v>73</v>
      </c>
      <c r="L44" s="75">
        <v>1</v>
      </c>
      <c r="M44" s="75"/>
      <c r="N44" s="75"/>
      <c r="O44" s="75">
        <v>183</v>
      </c>
      <c r="P44" s="75">
        <v>2</v>
      </c>
      <c r="Q44" s="75">
        <v>172</v>
      </c>
      <c r="R44" s="75">
        <v>2</v>
      </c>
      <c r="S44" s="81">
        <v>142</v>
      </c>
      <c r="T44" s="81">
        <v>1</v>
      </c>
      <c r="U44" s="81">
        <v>177</v>
      </c>
      <c r="V44" s="81">
        <v>1</v>
      </c>
      <c r="W44" s="125"/>
      <c r="X44" s="125"/>
      <c r="Y44" s="81">
        <v>218</v>
      </c>
      <c r="Z44" s="81">
        <v>5</v>
      </c>
      <c r="AA44" s="83"/>
      <c r="AB44" s="83"/>
      <c r="AC44" s="83"/>
      <c r="AD44" s="83"/>
      <c r="AE44" s="83"/>
      <c r="AF44" s="83"/>
      <c r="AG44" s="83"/>
      <c r="AH44" s="83"/>
      <c r="AI44" s="84">
        <f t="shared" si="4"/>
        <v>965</v>
      </c>
      <c r="AJ44" s="85">
        <f t="shared" si="5"/>
        <v>12</v>
      </c>
      <c r="AK44" s="59">
        <f t="shared" si="6"/>
        <v>1.2435233160621761</v>
      </c>
    </row>
    <row r="45" spans="2:37" ht="39" thickBot="1">
      <c r="B45" s="181"/>
      <c r="C45" s="19" t="s">
        <v>0</v>
      </c>
      <c r="D45" s="22" t="s">
        <v>75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>
        <v>9</v>
      </c>
      <c r="P45" s="78">
        <v>0</v>
      </c>
      <c r="Q45" s="78">
        <v>48</v>
      </c>
      <c r="R45" s="78">
        <v>2</v>
      </c>
      <c r="S45" s="81">
        <v>55</v>
      </c>
      <c r="T45" s="81">
        <v>0</v>
      </c>
      <c r="U45" s="81">
        <v>62</v>
      </c>
      <c r="V45" s="81">
        <v>1</v>
      </c>
      <c r="W45" s="125"/>
      <c r="X45" s="125"/>
      <c r="Y45" s="81">
        <v>130</v>
      </c>
      <c r="Z45" s="81">
        <v>0</v>
      </c>
      <c r="AA45" s="83"/>
      <c r="AB45" s="83"/>
      <c r="AC45" s="83"/>
      <c r="AD45" s="83"/>
      <c r="AE45" s="83"/>
      <c r="AF45" s="83"/>
      <c r="AG45" s="83"/>
      <c r="AH45" s="83"/>
      <c r="AI45" s="84">
        <f t="shared" si="4"/>
        <v>304</v>
      </c>
      <c r="AJ45" s="85">
        <f t="shared" si="5"/>
        <v>3</v>
      </c>
      <c r="AK45" s="59">
        <f t="shared" si="6"/>
        <v>0.98684210526315785</v>
      </c>
    </row>
    <row r="46" spans="2:37" ht="26.25" thickBot="1">
      <c r="B46" s="181"/>
      <c r="C46" s="19" t="s">
        <v>0</v>
      </c>
      <c r="D46" s="22" t="s">
        <v>82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25"/>
      <c r="X46" s="125"/>
      <c r="Y46" s="114"/>
      <c r="Z46" s="114"/>
      <c r="AA46" s="83"/>
      <c r="AB46" s="83"/>
      <c r="AC46" s="83"/>
      <c r="AD46" s="83"/>
      <c r="AE46" s="83"/>
      <c r="AF46" s="83"/>
      <c r="AG46" s="83"/>
      <c r="AH46" s="83"/>
      <c r="AI46" s="84">
        <f t="shared" si="4"/>
        <v>0</v>
      </c>
      <c r="AJ46" s="85">
        <f t="shared" si="5"/>
        <v>0</v>
      </c>
      <c r="AK46" s="59" t="e">
        <f t="shared" si="6"/>
        <v>#DIV/0!</v>
      </c>
    </row>
    <row r="47" spans="2:37" ht="39" thickBot="1">
      <c r="B47" s="181"/>
      <c r="C47" s="19" t="s">
        <v>0</v>
      </c>
      <c r="D47" s="22" t="s">
        <v>73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81"/>
      <c r="T47" s="81"/>
      <c r="U47" s="81"/>
      <c r="V47" s="81"/>
      <c r="W47" s="125"/>
      <c r="X47" s="125"/>
      <c r="Y47" s="81"/>
      <c r="Z47" s="81"/>
      <c r="AA47" s="83"/>
      <c r="AB47" s="83"/>
      <c r="AC47" s="83"/>
      <c r="AD47" s="83"/>
      <c r="AE47" s="83"/>
      <c r="AF47" s="83"/>
      <c r="AG47" s="83"/>
      <c r="AH47" s="83"/>
      <c r="AI47" s="84">
        <f t="shared" si="4"/>
        <v>0</v>
      </c>
      <c r="AJ47" s="85">
        <f t="shared" si="5"/>
        <v>0</v>
      </c>
      <c r="AK47" s="59" t="e">
        <f t="shared" si="6"/>
        <v>#DIV/0!</v>
      </c>
    </row>
    <row r="48" spans="2:37" ht="26.25" thickBot="1">
      <c r="B48" s="181"/>
      <c r="C48" s="19" t="s">
        <v>0</v>
      </c>
      <c r="D48" s="22" t="s">
        <v>81</v>
      </c>
      <c r="E48" s="123"/>
      <c r="F48" s="122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25"/>
      <c r="X48" s="125"/>
      <c r="Y48" s="114"/>
      <c r="Z48" s="114"/>
      <c r="AA48" s="83"/>
      <c r="AB48" s="83"/>
      <c r="AC48" s="83"/>
      <c r="AD48" s="83"/>
      <c r="AE48" s="83"/>
      <c r="AF48" s="83"/>
      <c r="AG48" s="83"/>
      <c r="AH48" s="83"/>
      <c r="AI48" s="84">
        <f t="shared" si="4"/>
        <v>0</v>
      </c>
      <c r="AJ48" s="85">
        <f t="shared" si="5"/>
        <v>0</v>
      </c>
      <c r="AK48" s="59" t="e">
        <f t="shared" si="6"/>
        <v>#DIV/0!</v>
      </c>
    </row>
    <row r="49" spans="2:37" ht="26.25" thickBot="1">
      <c r="B49" s="181"/>
      <c r="C49" s="19" t="s">
        <v>0</v>
      </c>
      <c r="D49" s="22" t="s">
        <v>80</v>
      </c>
      <c r="E49" s="83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81"/>
      <c r="T49" s="81"/>
      <c r="U49" s="81"/>
      <c r="V49" s="81"/>
      <c r="W49" s="125"/>
      <c r="X49" s="125"/>
      <c r="Y49" s="81"/>
      <c r="Z49" s="81"/>
      <c r="AA49" s="83"/>
      <c r="AB49" s="83"/>
      <c r="AC49" s="83"/>
      <c r="AD49" s="83"/>
      <c r="AE49" s="83"/>
      <c r="AF49" s="83"/>
      <c r="AG49" s="83"/>
      <c r="AH49" s="83"/>
      <c r="AI49" s="84">
        <f t="shared" si="4"/>
        <v>0</v>
      </c>
      <c r="AJ49" s="85">
        <f t="shared" si="5"/>
        <v>0</v>
      </c>
      <c r="AK49" s="59" t="e">
        <f t="shared" si="6"/>
        <v>#DIV/0!</v>
      </c>
    </row>
    <row r="50" spans="2:37" ht="39" thickBot="1">
      <c r="B50" s="181"/>
      <c r="C50" s="19" t="s">
        <v>0</v>
      </c>
      <c r="D50" s="22" t="s">
        <v>74</v>
      </c>
      <c r="E50" s="75"/>
      <c r="F50" s="75"/>
      <c r="G50" s="75"/>
      <c r="H50" s="75"/>
      <c r="I50" s="75"/>
      <c r="J50" s="75"/>
      <c r="K50" s="75">
        <v>129</v>
      </c>
      <c r="L50" s="75">
        <v>0</v>
      </c>
      <c r="M50" s="75"/>
      <c r="N50" s="75"/>
      <c r="O50" s="75">
        <v>229</v>
      </c>
      <c r="P50" s="75">
        <v>3</v>
      </c>
      <c r="Q50" s="75">
        <v>223</v>
      </c>
      <c r="R50" s="75">
        <v>3</v>
      </c>
      <c r="S50" s="81">
        <v>193</v>
      </c>
      <c r="T50" s="81">
        <v>3</v>
      </c>
      <c r="U50" s="81">
        <v>191</v>
      </c>
      <c r="V50" s="81">
        <v>2</v>
      </c>
      <c r="W50" s="125"/>
      <c r="X50" s="125"/>
      <c r="Y50" s="81">
        <v>315</v>
      </c>
      <c r="Z50" s="81">
        <v>2</v>
      </c>
      <c r="AA50" s="83"/>
      <c r="AB50" s="83"/>
      <c r="AC50" s="83"/>
      <c r="AD50" s="83"/>
      <c r="AE50" s="83"/>
      <c r="AF50" s="83"/>
      <c r="AG50" s="83"/>
      <c r="AH50" s="83"/>
      <c r="AI50" s="84">
        <f t="shared" si="4"/>
        <v>1280</v>
      </c>
      <c r="AJ50" s="85">
        <f t="shared" si="5"/>
        <v>13</v>
      </c>
      <c r="AK50" s="59">
        <f t="shared" si="6"/>
        <v>1.015625</v>
      </c>
    </row>
    <row r="51" spans="2:37" ht="39" thickBot="1">
      <c r="B51" s="181"/>
      <c r="C51" s="19" t="s">
        <v>19</v>
      </c>
      <c r="D51" s="22" t="s">
        <v>52</v>
      </c>
      <c r="E51" s="13">
        <v>70</v>
      </c>
      <c r="F51" s="13">
        <v>3</v>
      </c>
      <c r="G51" s="13">
        <v>84</v>
      </c>
      <c r="H51" s="13">
        <v>5</v>
      </c>
      <c r="I51" s="13">
        <v>260</v>
      </c>
      <c r="J51" s="13">
        <v>6</v>
      </c>
      <c r="K51" s="13">
        <v>236</v>
      </c>
      <c r="L51" s="13">
        <v>1</v>
      </c>
      <c r="M51" s="13">
        <v>291</v>
      </c>
      <c r="N51" s="13">
        <v>1</v>
      </c>
      <c r="O51" s="13">
        <v>233</v>
      </c>
      <c r="P51" s="13">
        <v>0</v>
      </c>
      <c r="Q51" s="13">
        <v>165</v>
      </c>
      <c r="R51" s="13">
        <v>2</v>
      </c>
      <c r="S51" s="81">
        <v>120</v>
      </c>
      <c r="T51" s="81">
        <v>1</v>
      </c>
      <c r="U51" s="81">
        <v>146</v>
      </c>
      <c r="V51" s="81">
        <v>7</v>
      </c>
      <c r="W51" s="125"/>
      <c r="X51" s="125"/>
      <c r="Y51" s="81">
        <v>273</v>
      </c>
      <c r="Z51" s="81">
        <v>2</v>
      </c>
      <c r="AA51" s="83"/>
      <c r="AB51" s="83"/>
      <c r="AC51" s="83"/>
      <c r="AD51" s="83"/>
      <c r="AE51" s="83"/>
      <c r="AF51" s="83"/>
      <c r="AG51" s="83"/>
      <c r="AH51" s="83"/>
      <c r="AI51" s="84">
        <f t="shared" si="4"/>
        <v>1878</v>
      </c>
      <c r="AJ51" s="85">
        <f t="shared" si="5"/>
        <v>28</v>
      </c>
      <c r="AK51" s="59">
        <f t="shared" si="6"/>
        <v>1.4909478168264112</v>
      </c>
    </row>
    <row r="52" spans="2:37" ht="39" customHeight="1" thickBot="1">
      <c r="B52" s="182"/>
      <c r="C52" s="45" t="s">
        <v>19</v>
      </c>
      <c r="D52" s="25" t="s">
        <v>79</v>
      </c>
      <c r="E52" s="26">
        <v>85</v>
      </c>
      <c r="F52" s="26">
        <v>9</v>
      </c>
      <c r="G52" s="26">
        <v>185</v>
      </c>
      <c r="H52" s="26">
        <v>5</v>
      </c>
      <c r="I52" s="26">
        <v>439</v>
      </c>
      <c r="J52" s="26">
        <v>8</v>
      </c>
      <c r="K52" s="26"/>
      <c r="L52" s="26"/>
      <c r="M52" s="26"/>
      <c r="N52" s="26"/>
      <c r="O52" s="26">
        <v>542</v>
      </c>
      <c r="P52" s="26">
        <v>9</v>
      </c>
      <c r="Q52" s="26">
        <v>188</v>
      </c>
      <c r="R52" s="26">
        <v>13</v>
      </c>
      <c r="S52" s="26">
        <v>189</v>
      </c>
      <c r="T52" s="26">
        <v>10</v>
      </c>
      <c r="U52" s="26">
        <v>138</v>
      </c>
      <c r="V52" s="26">
        <v>2</v>
      </c>
      <c r="W52" s="26"/>
      <c r="X52" s="26"/>
      <c r="Y52" s="26">
        <v>243</v>
      </c>
      <c r="Z52" s="26">
        <v>3</v>
      </c>
      <c r="AA52" s="116"/>
      <c r="AB52" s="116"/>
      <c r="AC52" s="116"/>
      <c r="AD52" s="116"/>
      <c r="AE52" s="116"/>
      <c r="AF52" s="116"/>
      <c r="AG52" s="116"/>
      <c r="AH52" s="116"/>
      <c r="AI52" s="84">
        <f t="shared" si="4"/>
        <v>2009</v>
      </c>
      <c r="AJ52" s="85">
        <f t="shared" si="5"/>
        <v>59</v>
      </c>
      <c r="AK52" s="59">
        <f t="shared" si="6"/>
        <v>2.9367844698855152</v>
      </c>
    </row>
    <row r="53" spans="2:37" ht="16.5" thickBot="1">
      <c r="B53" s="30"/>
      <c r="C53" s="31"/>
      <c r="D53" s="31"/>
      <c r="E53" s="27">
        <f t="shared" ref="E53:AJ53" si="7">SUM(E39:E52)</f>
        <v>606</v>
      </c>
      <c r="F53" s="28">
        <f t="shared" si="7"/>
        <v>22</v>
      </c>
      <c r="G53" s="28">
        <f t="shared" si="7"/>
        <v>1242</v>
      </c>
      <c r="H53" s="28">
        <f t="shared" si="7"/>
        <v>24</v>
      </c>
      <c r="I53" s="28">
        <f t="shared" si="7"/>
        <v>2475</v>
      </c>
      <c r="J53" s="28">
        <f t="shared" si="7"/>
        <v>31</v>
      </c>
      <c r="K53" s="28">
        <f t="shared" si="7"/>
        <v>1303</v>
      </c>
      <c r="L53" s="28">
        <f t="shared" si="7"/>
        <v>16</v>
      </c>
      <c r="M53" s="28">
        <f t="shared" si="7"/>
        <v>630</v>
      </c>
      <c r="N53" s="28">
        <f t="shared" si="7"/>
        <v>9</v>
      </c>
      <c r="O53" s="28">
        <f t="shared" si="7"/>
        <v>2563</v>
      </c>
      <c r="P53" s="28">
        <f t="shared" si="7"/>
        <v>37</v>
      </c>
      <c r="Q53" s="28">
        <f t="shared" si="7"/>
        <v>1949</v>
      </c>
      <c r="R53" s="28">
        <f t="shared" si="7"/>
        <v>33</v>
      </c>
      <c r="S53" s="28">
        <f t="shared" si="7"/>
        <v>1717</v>
      </c>
      <c r="T53" s="28">
        <f t="shared" si="7"/>
        <v>28</v>
      </c>
      <c r="U53" s="28">
        <f t="shared" si="7"/>
        <v>1337</v>
      </c>
      <c r="V53" s="28">
        <f t="shared" si="7"/>
        <v>22</v>
      </c>
      <c r="W53" s="28"/>
      <c r="X53" s="28"/>
      <c r="Y53" s="28">
        <f t="shared" si="7"/>
        <v>2401</v>
      </c>
      <c r="Z53" s="28">
        <f t="shared" si="7"/>
        <v>21</v>
      </c>
      <c r="AA53" s="28">
        <f t="shared" si="7"/>
        <v>0</v>
      </c>
      <c r="AB53" s="28">
        <f t="shared" si="7"/>
        <v>0</v>
      </c>
      <c r="AC53" s="28">
        <f t="shared" si="7"/>
        <v>0</v>
      </c>
      <c r="AD53" s="28">
        <f t="shared" si="7"/>
        <v>0</v>
      </c>
      <c r="AE53" s="28"/>
      <c r="AF53" s="28"/>
      <c r="AG53" s="28"/>
      <c r="AH53" s="28"/>
      <c r="AI53" s="28">
        <f t="shared" si="7"/>
        <v>16223</v>
      </c>
      <c r="AJ53" s="29">
        <f t="shared" si="7"/>
        <v>243</v>
      </c>
      <c r="AK53" s="40">
        <f>AJ53/AI53*100</f>
        <v>1.497873389632004</v>
      </c>
    </row>
    <row r="54" spans="2:37" ht="15.75" thickBot="1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2:37" ht="15" customHeight="1" thickBot="1">
      <c r="B55" s="163" t="s">
        <v>59</v>
      </c>
      <c r="C55" s="170" t="s">
        <v>54</v>
      </c>
      <c r="D55" s="172" t="s">
        <v>53</v>
      </c>
      <c r="E55" s="148">
        <v>44230</v>
      </c>
      <c r="F55" s="149"/>
      <c r="G55" s="150">
        <v>44231</v>
      </c>
      <c r="H55" s="151"/>
      <c r="I55" s="152">
        <v>44232</v>
      </c>
      <c r="J55" s="153"/>
      <c r="K55" s="154">
        <v>44233</v>
      </c>
      <c r="L55" s="155"/>
      <c r="M55" s="156">
        <v>44234</v>
      </c>
      <c r="N55" s="157"/>
      <c r="O55" s="143">
        <v>44235</v>
      </c>
      <c r="P55" s="158"/>
      <c r="Q55" s="166">
        <v>44236</v>
      </c>
      <c r="R55" s="148"/>
      <c r="S55" s="142">
        <v>44237</v>
      </c>
      <c r="T55" s="142"/>
      <c r="U55" s="134">
        <v>44238</v>
      </c>
      <c r="V55" s="135"/>
      <c r="W55" s="124"/>
      <c r="X55" s="124"/>
      <c r="Y55" s="141">
        <v>44239</v>
      </c>
      <c r="Z55" s="136"/>
      <c r="AA55" s="134">
        <v>44240</v>
      </c>
      <c r="AB55" s="135"/>
      <c r="AC55" s="136">
        <v>44241</v>
      </c>
      <c r="AD55" s="137"/>
      <c r="AE55" s="134">
        <v>44242</v>
      </c>
      <c r="AF55" s="135"/>
      <c r="AG55" s="136">
        <v>44243</v>
      </c>
      <c r="AH55" s="137"/>
      <c r="AI55" s="176" t="s">
        <v>9</v>
      </c>
      <c r="AJ55" s="177"/>
      <c r="AK55" s="177"/>
    </row>
    <row r="56" spans="2:37" ht="15" customHeight="1" thickBot="1">
      <c r="B56" s="164"/>
      <c r="C56" s="146"/>
      <c r="D56" s="173"/>
      <c r="E56" s="36" t="s">
        <v>13</v>
      </c>
      <c r="F56" s="15" t="s">
        <v>55</v>
      </c>
      <c r="G56" s="15" t="s">
        <v>13</v>
      </c>
      <c r="H56" s="15" t="s">
        <v>14</v>
      </c>
      <c r="I56" s="14" t="s">
        <v>13</v>
      </c>
      <c r="J56" s="15" t="s">
        <v>55</v>
      </c>
      <c r="K56" s="14" t="s">
        <v>13</v>
      </c>
      <c r="L56" s="15" t="s">
        <v>55</v>
      </c>
      <c r="M56" s="14" t="s">
        <v>13</v>
      </c>
      <c r="N56" s="15" t="s">
        <v>55</v>
      </c>
      <c r="O56" s="14" t="s">
        <v>13</v>
      </c>
      <c r="P56" s="15" t="s">
        <v>55</v>
      </c>
      <c r="Q56" s="14" t="s">
        <v>13</v>
      </c>
      <c r="R56" s="15" t="s">
        <v>55</v>
      </c>
      <c r="S56" s="14" t="s">
        <v>13</v>
      </c>
      <c r="T56" s="15" t="s">
        <v>55</v>
      </c>
      <c r="U56" s="14" t="s">
        <v>13</v>
      </c>
      <c r="V56" s="15" t="s">
        <v>55</v>
      </c>
      <c r="W56" s="36"/>
      <c r="X56" s="36"/>
      <c r="Y56" s="14" t="s">
        <v>13</v>
      </c>
      <c r="Z56" s="15" t="s">
        <v>55</v>
      </c>
      <c r="AA56" s="14" t="s">
        <v>13</v>
      </c>
      <c r="AB56" s="15" t="s">
        <v>55</v>
      </c>
      <c r="AC56" s="14" t="s">
        <v>13</v>
      </c>
      <c r="AD56" s="15" t="s">
        <v>55</v>
      </c>
      <c r="AE56" s="14" t="s">
        <v>13</v>
      </c>
      <c r="AF56" s="15" t="s">
        <v>55</v>
      </c>
      <c r="AG56" s="14" t="s">
        <v>13</v>
      </c>
      <c r="AH56" s="15" t="s">
        <v>55</v>
      </c>
      <c r="AI56" s="20" t="s">
        <v>56</v>
      </c>
      <c r="AJ56" s="20" t="s">
        <v>57</v>
      </c>
      <c r="AK56" s="21" t="s">
        <v>12</v>
      </c>
    </row>
    <row r="57" spans="2:37" ht="45.75" thickBot="1">
      <c r="B57" s="165"/>
      <c r="C57" s="171"/>
      <c r="D57" s="23" t="s">
        <v>58</v>
      </c>
      <c r="E57" s="37">
        <v>84</v>
      </c>
      <c r="F57" s="38">
        <v>2</v>
      </c>
      <c r="G57" s="38">
        <v>224</v>
      </c>
      <c r="H57" s="38">
        <v>4</v>
      </c>
      <c r="I57" s="38">
        <v>508</v>
      </c>
      <c r="J57" s="38">
        <v>8</v>
      </c>
      <c r="K57" s="38">
        <v>449</v>
      </c>
      <c r="L57" s="38">
        <v>0</v>
      </c>
      <c r="M57" s="38"/>
      <c r="N57" s="38"/>
      <c r="O57" s="38">
        <v>496</v>
      </c>
      <c r="P57" s="38">
        <v>9</v>
      </c>
      <c r="Q57" s="38">
        <v>327</v>
      </c>
      <c r="R57" s="38">
        <v>6</v>
      </c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9">
        <f>SUM(AG57,AE57,AC57,AA57,Y57,U57,S57,Q57,O57,M57,K57,I57,G57,E57)</f>
        <v>2088</v>
      </c>
      <c r="AJ57" s="39">
        <f>SUM(AH57,AF57,AD57,AB57,Z57,V57,T57,R57,P57,N57,L57,J57,H57,F57)</f>
        <v>29</v>
      </c>
      <c r="AK57" s="41">
        <f>AJ57/AI57*100</f>
        <v>1.3888888888888888</v>
      </c>
    </row>
    <row r="58" spans="2:37" ht="15.75" thickBot="1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</row>
    <row r="59" spans="2:37" ht="15" customHeight="1" thickBot="1">
      <c r="B59" s="163" t="s">
        <v>60</v>
      </c>
      <c r="C59" s="178" t="s">
        <v>61</v>
      </c>
      <c r="D59" s="178" t="s">
        <v>62</v>
      </c>
      <c r="E59" s="148">
        <v>44230</v>
      </c>
      <c r="F59" s="149"/>
      <c r="G59" s="150">
        <v>44231</v>
      </c>
      <c r="H59" s="151"/>
      <c r="I59" s="152">
        <v>44232</v>
      </c>
      <c r="J59" s="153"/>
      <c r="K59" s="154">
        <v>44233</v>
      </c>
      <c r="L59" s="155"/>
      <c r="M59" s="156">
        <v>44234</v>
      </c>
      <c r="N59" s="157"/>
      <c r="O59" s="143">
        <v>44235</v>
      </c>
      <c r="P59" s="158"/>
      <c r="Q59" s="166">
        <v>44236</v>
      </c>
      <c r="R59" s="148"/>
      <c r="S59" s="142">
        <v>44237</v>
      </c>
      <c r="T59" s="142"/>
      <c r="U59" s="134">
        <v>44238</v>
      </c>
      <c r="V59" s="135"/>
      <c r="W59" s="124"/>
      <c r="X59" s="124"/>
      <c r="Y59" s="141">
        <v>44239</v>
      </c>
      <c r="Z59" s="136"/>
      <c r="AA59" s="134">
        <v>44240</v>
      </c>
      <c r="AB59" s="135"/>
      <c r="AC59" s="136">
        <v>44241</v>
      </c>
      <c r="AD59" s="137"/>
      <c r="AE59" s="134">
        <v>44242</v>
      </c>
      <c r="AF59" s="135"/>
      <c r="AG59" s="136">
        <v>44243</v>
      </c>
      <c r="AH59" s="137"/>
      <c r="AI59" s="167" t="s">
        <v>9</v>
      </c>
      <c r="AJ59" s="167"/>
      <c r="AK59" s="168"/>
    </row>
    <row r="60" spans="2:37" ht="15" customHeight="1">
      <c r="B60" s="164"/>
      <c r="C60" s="147"/>
      <c r="D60" s="147"/>
      <c r="E60" s="51" t="s">
        <v>13</v>
      </c>
      <c r="F60" s="51" t="s">
        <v>55</v>
      </c>
      <c r="G60" s="51" t="s">
        <v>13</v>
      </c>
      <c r="H60" s="51" t="s">
        <v>14</v>
      </c>
      <c r="I60" s="51" t="s">
        <v>13</v>
      </c>
      <c r="J60" s="51" t="s">
        <v>55</v>
      </c>
      <c r="K60" s="51" t="s">
        <v>13</v>
      </c>
      <c r="L60" s="51" t="s">
        <v>55</v>
      </c>
      <c r="M60" s="51" t="s">
        <v>13</v>
      </c>
      <c r="N60" s="51" t="s">
        <v>55</v>
      </c>
      <c r="O60" s="51" t="s">
        <v>13</v>
      </c>
      <c r="P60" s="51" t="s">
        <v>55</v>
      </c>
      <c r="Q60" s="51" t="s">
        <v>13</v>
      </c>
      <c r="R60" s="51" t="s">
        <v>55</v>
      </c>
      <c r="S60" s="14" t="s">
        <v>13</v>
      </c>
      <c r="T60" s="15" t="s">
        <v>55</v>
      </c>
      <c r="U60" s="14" t="s">
        <v>13</v>
      </c>
      <c r="V60" s="15" t="s">
        <v>55</v>
      </c>
      <c r="W60" s="36"/>
      <c r="X60" s="36"/>
      <c r="Y60" s="14" t="s">
        <v>13</v>
      </c>
      <c r="Z60" s="15" t="s">
        <v>55</v>
      </c>
      <c r="AA60" s="14" t="s">
        <v>13</v>
      </c>
      <c r="AB60" s="15" t="s">
        <v>55</v>
      </c>
      <c r="AC60" s="14" t="s">
        <v>13</v>
      </c>
      <c r="AD60" s="15" t="s">
        <v>55</v>
      </c>
      <c r="AE60" s="14" t="s">
        <v>13</v>
      </c>
      <c r="AF60" s="15" t="s">
        <v>55</v>
      </c>
      <c r="AG60" s="14" t="s">
        <v>13</v>
      </c>
      <c r="AH60" s="15" t="s">
        <v>55</v>
      </c>
      <c r="AI60" s="46" t="s">
        <v>56</v>
      </c>
      <c r="AJ60" s="46" t="s">
        <v>57</v>
      </c>
      <c r="AK60" s="53" t="s">
        <v>12</v>
      </c>
    </row>
    <row r="61" spans="2:37" ht="15" customHeight="1">
      <c r="B61" s="164"/>
      <c r="C61" s="169"/>
      <c r="D61" s="147"/>
      <c r="E61" s="139"/>
      <c r="F61" s="139"/>
      <c r="G61" s="139"/>
      <c r="H61" s="139"/>
      <c r="I61" s="139">
        <v>158</v>
      </c>
      <c r="J61" s="139">
        <v>2</v>
      </c>
      <c r="K61" s="139"/>
      <c r="L61" s="139"/>
      <c r="M61" s="139"/>
      <c r="N61" s="139"/>
      <c r="O61" s="139"/>
      <c r="P61" s="139"/>
      <c r="Q61" s="139">
        <v>134</v>
      </c>
      <c r="R61" s="139">
        <v>0</v>
      </c>
      <c r="S61" s="139"/>
      <c r="T61" s="139"/>
      <c r="U61" s="139">
        <v>109</v>
      </c>
      <c r="V61" s="139">
        <v>1</v>
      </c>
      <c r="W61" s="126"/>
      <c r="X61" s="126"/>
      <c r="Y61" s="139">
        <v>100</v>
      </c>
      <c r="Z61" s="139">
        <v>0</v>
      </c>
      <c r="AA61" s="139"/>
      <c r="AB61" s="139"/>
      <c r="AC61" s="139"/>
      <c r="AD61" s="139"/>
      <c r="AE61" s="139"/>
      <c r="AF61" s="139"/>
      <c r="AG61" s="139"/>
      <c r="AH61" s="139"/>
      <c r="AI61" s="159">
        <f>SUM(AG61,AE61,AC61,AA61,Y61,U61,S61,Q61,O61,M61,K61,I61,G61,E61)</f>
        <v>501</v>
      </c>
      <c r="AJ61" s="159">
        <f>SUM(AH61,AF61,AD61,AB61,Z61,V61,T61,R61,P61,N61,L61,J61,H61,F61)</f>
        <v>3</v>
      </c>
      <c r="AK61" s="161">
        <f>AJ61/AI61*100</f>
        <v>0.5988023952095809</v>
      </c>
    </row>
    <row r="62" spans="2:37" ht="15" customHeight="1">
      <c r="B62" s="164"/>
      <c r="C62" s="169"/>
      <c r="D62" s="147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26"/>
      <c r="X62" s="126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59"/>
      <c r="AJ62" s="159"/>
      <c r="AK62" s="161"/>
    </row>
    <row r="63" spans="2:37" ht="15" customHeight="1" thickBot="1">
      <c r="B63" s="165"/>
      <c r="C63" s="196"/>
      <c r="D63" s="197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27"/>
      <c r="X63" s="127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60"/>
      <c r="AJ63" s="160"/>
      <c r="AK63" s="162"/>
    </row>
    <row r="64" spans="2:37" ht="15" customHeight="1" thickBot="1">
      <c r="B64" s="48"/>
      <c r="C64" s="49"/>
      <c r="D64" s="50"/>
      <c r="E64" s="47"/>
      <c r="AI64" s="28">
        <f>SUM(AI61)</f>
        <v>501</v>
      </c>
      <c r="AJ64" s="29">
        <f>SUM(AJ61)</f>
        <v>3</v>
      </c>
      <c r="AK64" s="40">
        <f>AJ64/AI64*100</f>
        <v>0.5988023952095809</v>
      </c>
    </row>
    <row r="65" spans="2:38" ht="15" customHeight="1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54"/>
    </row>
    <row r="66" spans="2:38" ht="15" customHeight="1">
      <c r="B66" s="48"/>
      <c r="C66" s="49"/>
      <c r="D66" s="50"/>
      <c r="E66" s="47"/>
      <c r="AJ66" s="54"/>
      <c r="AK66" s="54"/>
      <c r="AL66" s="55"/>
    </row>
    <row r="67" spans="2:38" ht="15" customHeight="1" thickBot="1">
      <c r="B67" s="146" t="s">
        <v>65</v>
      </c>
      <c r="C67" s="147" t="s">
        <v>61</v>
      </c>
      <c r="D67" s="147" t="s">
        <v>66</v>
      </c>
      <c r="E67" s="148">
        <v>44230</v>
      </c>
      <c r="F67" s="149"/>
      <c r="G67" s="150">
        <v>44231</v>
      </c>
      <c r="H67" s="151"/>
      <c r="I67" s="152">
        <v>44232</v>
      </c>
      <c r="J67" s="153"/>
      <c r="K67" s="154">
        <v>44233</v>
      </c>
      <c r="L67" s="155"/>
      <c r="M67" s="156">
        <v>44234</v>
      </c>
      <c r="N67" s="157"/>
      <c r="O67" s="143">
        <v>44235</v>
      </c>
      <c r="P67" s="158"/>
      <c r="Q67" s="166">
        <v>44236</v>
      </c>
      <c r="R67" s="148"/>
      <c r="S67" s="142">
        <v>44237</v>
      </c>
      <c r="T67" s="142"/>
      <c r="U67" s="134">
        <v>44238</v>
      </c>
      <c r="V67" s="135"/>
      <c r="W67" s="124"/>
      <c r="X67" s="124"/>
      <c r="Y67" s="141">
        <v>44239</v>
      </c>
      <c r="Z67" s="136"/>
      <c r="AA67" s="134">
        <v>44240</v>
      </c>
      <c r="AB67" s="135"/>
      <c r="AC67" s="136">
        <v>44241</v>
      </c>
      <c r="AD67" s="137"/>
      <c r="AE67" s="134">
        <v>44242</v>
      </c>
      <c r="AF67" s="135"/>
      <c r="AG67" s="136">
        <v>44243</v>
      </c>
      <c r="AH67" s="137"/>
      <c r="AI67" s="145" t="s">
        <v>9</v>
      </c>
      <c r="AJ67" s="145"/>
      <c r="AK67" s="145"/>
    </row>
    <row r="68" spans="2:38" ht="15" customHeight="1">
      <c r="B68" s="146"/>
      <c r="C68" s="147"/>
      <c r="D68" s="147"/>
      <c r="E68" s="51" t="s">
        <v>13</v>
      </c>
      <c r="F68" s="51" t="s">
        <v>55</v>
      </c>
      <c r="G68" s="51" t="s">
        <v>13</v>
      </c>
      <c r="H68" s="51" t="s">
        <v>14</v>
      </c>
      <c r="I68" s="51" t="s">
        <v>13</v>
      </c>
      <c r="J68" s="51" t="s">
        <v>55</v>
      </c>
      <c r="K68" s="51" t="s">
        <v>13</v>
      </c>
      <c r="L68" s="51" t="s">
        <v>55</v>
      </c>
      <c r="M68" s="51" t="s">
        <v>13</v>
      </c>
      <c r="N68" s="51" t="s">
        <v>55</v>
      </c>
      <c r="O68" s="51" t="s">
        <v>13</v>
      </c>
      <c r="P68" s="51" t="s">
        <v>55</v>
      </c>
      <c r="Q68" s="51" t="s">
        <v>13</v>
      </c>
      <c r="R68" s="51" t="s">
        <v>55</v>
      </c>
      <c r="S68" s="14" t="s">
        <v>13</v>
      </c>
      <c r="T68" s="15" t="s">
        <v>55</v>
      </c>
      <c r="U68" s="14" t="s">
        <v>13</v>
      </c>
      <c r="V68" s="15" t="s">
        <v>55</v>
      </c>
      <c r="W68" s="36"/>
      <c r="X68" s="36"/>
      <c r="Y68" s="14" t="s">
        <v>13</v>
      </c>
      <c r="Z68" s="15" t="s">
        <v>55</v>
      </c>
      <c r="AA68" s="14" t="s">
        <v>13</v>
      </c>
      <c r="AB68" s="15" t="s">
        <v>55</v>
      </c>
      <c r="AC68" s="14" t="s">
        <v>13</v>
      </c>
      <c r="AD68" s="15" t="s">
        <v>55</v>
      </c>
      <c r="AE68" s="14" t="s">
        <v>13</v>
      </c>
      <c r="AF68" s="15" t="s">
        <v>55</v>
      </c>
      <c r="AG68" s="14" t="s">
        <v>13</v>
      </c>
      <c r="AH68" s="15" t="s">
        <v>55</v>
      </c>
      <c r="AI68" s="46" t="s">
        <v>56</v>
      </c>
      <c r="AJ68" s="46" t="s">
        <v>57</v>
      </c>
      <c r="AK68" s="46" t="s">
        <v>12</v>
      </c>
    </row>
    <row r="69" spans="2:38" ht="15" customHeight="1">
      <c r="B69" s="146"/>
      <c r="C69" s="169" t="s">
        <v>64</v>
      </c>
      <c r="D69" s="147" t="s">
        <v>67</v>
      </c>
      <c r="E69" s="138"/>
      <c r="F69" s="138"/>
      <c r="G69" s="138">
        <v>18</v>
      </c>
      <c r="H69" s="138">
        <v>1</v>
      </c>
      <c r="I69" s="138"/>
      <c r="J69" s="138"/>
      <c r="K69" s="138"/>
      <c r="L69" s="138"/>
      <c r="M69" s="138">
        <v>4</v>
      </c>
      <c r="N69" s="138">
        <v>1</v>
      </c>
      <c r="O69" s="138"/>
      <c r="P69" s="138"/>
      <c r="Q69" s="138"/>
      <c r="R69" s="138"/>
      <c r="S69" s="138"/>
      <c r="T69" s="138"/>
      <c r="U69" s="138"/>
      <c r="V69" s="138"/>
      <c r="W69" s="125"/>
      <c r="X69" s="125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98">
        <f>SUM(AG69,AE69,AC69,AA69,Y69,U69,S69,Q69,O69,M69,K69,I69,G69,E69)</f>
        <v>22</v>
      </c>
      <c r="AJ69" s="198">
        <f>SUM(AH69,AF69,AD69,AB69,Z69,V69,T69,R69,P69,N69,L69,J69,H69,F69)</f>
        <v>2</v>
      </c>
      <c r="AK69" s="161">
        <f>AJ69/AI69*100</f>
        <v>9.0909090909090917</v>
      </c>
    </row>
    <row r="70" spans="2:38" ht="15" customHeight="1">
      <c r="B70" s="146"/>
      <c r="C70" s="169"/>
      <c r="D70" s="147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25"/>
      <c r="X70" s="125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59"/>
      <c r="AJ70" s="159"/>
      <c r="AK70" s="161"/>
    </row>
    <row r="71" spans="2:38" ht="15" customHeight="1">
      <c r="B71" s="146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86">
        <f>SUM(Y71,U71,S71,Q71,O71,M71,K71,I71,G71,E71)</f>
        <v>0</v>
      </c>
      <c r="AJ71" s="86">
        <f>SUM(Z71,V71,T71,R71,P71,N71,L71,J71,H71,F71)</f>
        <v>0</v>
      </c>
      <c r="AK71" s="56" t="e">
        <f>AJ71/AI71*100</f>
        <v>#DIV/0!</v>
      </c>
    </row>
    <row r="72" spans="2:38" ht="15" customHeight="1" thickBot="1">
      <c r="B72" s="146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86">
        <f>SUM(Y72,U72,S72,Q72,O72,M72,K72,I72,G72,E72)</f>
        <v>0</v>
      </c>
      <c r="AJ72" s="86">
        <f>SUM(Z72,V72,T72,R72,P72,N72,L72,J72,H72,F72)</f>
        <v>0</v>
      </c>
      <c r="AK72" s="56" t="e">
        <f>AJ72/AI72*100</f>
        <v>#DIV/0!</v>
      </c>
    </row>
    <row r="73" spans="2:38" ht="15" customHeight="1" thickBot="1">
      <c r="AI73" s="28">
        <f>SUM(AI69:AI72)</f>
        <v>22</v>
      </c>
      <c r="AJ73" s="29">
        <f>SUM(AJ69:AJ72)</f>
        <v>2</v>
      </c>
      <c r="AK73" s="40">
        <f t="shared" ref="AK73" si="8">AJ73/AI73*100</f>
        <v>9.0909090909090917</v>
      </c>
    </row>
    <row r="74" spans="2:38" ht="15" customHeight="1">
      <c r="AI74" s="73"/>
      <c r="AJ74" s="73"/>
      <c r="AK74" s="74"/>
    </row>
    <row r="75" spans="2:38" ht="15" customHeight="1" thickBot="1">
      <c r="B75" s="146" t="s">
        <v>68</v>
      </c>
      <c r="C75" s="147" t="s">
        <v>61</v>
      </c>
      <c r="D75" s="147" t="s">
        <v>66</v>
      </c>
      <c r="E75" s="148">
        <v>44230</v>
      </c>
      <c r="F75" s="149"/>
      <c r="G75" s="150">
        <v>44231</v>
      </c>
      <c r="H75" s="151"/>
      <c r="I75" s="152">
        <v>44232</v>
      </c>
      <c r="J75" s="153"/>
      <c r="K75" s="154">
        <v>44233</v>
      </c>
      <c r="L75" s="155"/>
      <c r="M75" s="156">
        <v>44234</v>
      </c>
      <c r="N75" s="157"/>
      <c r="O75" s="143">
        <v>44235</v>
      </c>
      <c r="P75" s="158"/>
      <c r="Q75" s="143">
        <v>44236</v>
      </c>
      <c r="R75" s="144"/>
      <c r="S75" s="142">
        <v>44237</v>
      </c>
      <c r="T75" s="142"/>
      <c r="U75" s="134">
        <v>44238</v>
      </c>
      <c r="V75" s="135"/>
      <c r="W75" s="124"/>
      <c r="X75" s="124"/>
      <c r="Y75" s="141">
        <v>44239</v>
      </c>
      <c r="Z75" s="136"/>
      <c r="AA75" s="134">
        <v>44240</v>
      </c>
      <c r="AB75" s="135"/>
      <c r="AC75" s="136">
        <v>44241</v>
      </c>
      <c r="AD75" s="137"/>
      <c r="AE75" s="134">
        <v>44242</v>
      </c>
      <c r="AF75" s="135"/>
      <c r="AG75" s="136">
        <v>44243</v>
      </c>
      <c r="AH75" s="137"/>
      <c r="AI75" s="145" t="s">
        <v>9</v>
      </c>
      <c r="AJ75" s="145"/>
      <c r="AK75" s="145"/>
    </row>
    <row r="76" spans="2:38" ht="15" customHeight="1">
      <c r="B76" s="146"/>
      <c r="C76" s="147"/>
      <c r="D76" s="147"/>
      <c r="E76" s="51" t="s">
        <v>13</v>
      </c>
      <c r="F76" s="51" t="s">
        <v>55</v>
      </c>
      <c r="G76" s="51" t="s">
        <v>13</v>
      </c>
      <c r="H76" s="51" t="s">
        <v>14</v>
      </c>
      <c r="I76" s="51" t="s">
        <v>13</v>
      </c>
      <c r="J76" s="51" t="s">
        <v>55</v>
      </c>
      <c r="K76" s="51" t="s">
        <v>13</v>
      </c>
      <c r="L76" s="51" t="s">
        <v>55</v>
      </c>
      <c r="M76" s="51" t="s">
        <v>13</v>
      </c>
      <c r="N76" s="51" t="s">
        <v>55</v>
      </c>
      <c r="O76" s="51" t="s">
        <v>13</v>
      </c>
      <c r="P76" s="51" t="s">
        <v>55</v>
      </c>
      <c r="Q76" s="51" t="s">
        <v>13</v>
      </c>
      <c r="R76" s="51" t="s">
        <v>55</v>
      </c>
      <c r="S76" s="14" t="s">
        <v>13</v>
      </c>
      <c r="T76" s="15" t="s">
        <v>55</v>
      </c>
      <c r="U76" s="14" t="s">
        <v>13</v>
      </c>
      <c r="V76" s="15" t="s">
        <v>55</v>
      </c>
      <c r="W76" s="36"/>
      <c r="X76" s="36"/>
      <c r="Y76" s="14" t="s">
        <v>13</v>
      </c>
      <c r="Z76" s="15" t="s">
        <v>55</v>
      </c>
      <c r="AA76" s="14" t="s">
        <v>13</v>
      </c>
      <c r="AB76" s="15" t="s">
        <v>55</v>
      </c>
      <c r="AC76" s="14" t="s">
        <v>13</v>
      </c>
      <c r="AD76" s="15" t="s">
        <v>55</v>
      </c>
      <c r="AE76" s="14" t="s">
        <v>13</v>
      </c>
      <c r="AF76" s="15" t="s">
        <v>55</v>
      </c>
      <c r="AG76" s="14" t="s">
        <v>13</v>
      </c>
      <c r="AH76" s="15" t="s">
        <v>55</v>
      </c>
      <c r="AI76" s="72" t="s">
        <v>56</v>
      </c>
      <c r="AJ76" s="72" t="s">
        <v>57</v>
      </c>
      <c r="AK76" s="72" t="s">
        <v>12</v>
      </c>
    </row>
    <row r="77" spans="2:38" ht="15" customHeight="1">
      <c r="B77" s="146"/>
      <c r="C77" s="79"/>
      <c r="D77" s="80" t="s">
        <v>69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125"/>
      <c r="X77" s="125"/>
      <c r="Y77" s="81"/>
      <c r="Z77" s="81"/>
      <c r="AA77" s="114"/>
      <c r="AB77" s="114"/>
      <c r="AC77" s="114"/>
      <c r="AD77" s="114"/>
      <c r="AE77" s="114"/>
      <c r="AF77" s="114"/>
      <c r="AG77" s="114"/>
      <c r="AH77" s="114"/>
      <c r="AI77" s="86">
        <f t="shared" ref="AI77:AJ79" si="9">SUM(Y77,U77,S77,Q77,O77,M77,K77,I77,G77,E77)</f>
        <v>0</v>
      </c>
      <c r="AJ77" s="86">
        <f t="shared" si="9"/>
        <v>0</v>
      </c>
      <c r="AK77" s="82" t="e">
        <f>AJ77/AI77*100</f>
        <v>#DIV/0!</v>
      </c>
    </row>
    <row r="78" spans="2:38" ht="15" customHeight="1">
      <c r="B78" s="146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79"/>
      <c r="Z78" s="79"/>
      <c r="AA78" s="113"/>
      <c r="AB78" s="113"/>
      <c r="AC78" s="113"/>
      <c r="AD78" s="113"/>
      <c r="AE78" s="113"/>
      <c r="AF78" s="113"/>
      <c r="AG78" s="113"/>
      <c r="AH78" s="113"/>
      <c r="AI78" s="86">
        <f t="shared" si="9"/>
        <v>0</v>
      </c>
      <c r="AJ78" s="86">
        <f t="shared" si="9"/>
        <v>0</v>
      </c>
      <c r="AK78" s="56" t="e">
        <f>AJ78/AI78*100</f>
        <v>#DIV/0!</v>
      </c>
    </row>
    <row r="79" spans="2:38" ht="15" customHeight="1" thickBot="1">
      <c r="B79" s="146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79"/>
      <c r="Z79" s="79"/>
      <c r="AA79" s="113"/>
      <c r="AB79" s="113"/>
      <c r="AC79" s="113"/>
      <c r="AD79" s="113"/>
      <c r="AE79" s="113"/>
      <c r="AF79" s="113"/>
      <c r="AG79" s="113"/>
      <c r="AH79" s="113"/>
      <c r="AI79" s="86">
        <f t="shared" si="9"/>
        <v>0</v>
      </c>
      <c r="AJ79" s="86">
        <f t="shared" si="9"/>
        <v>0</v>
      </c>
      <c r="AK79" s="56" t="e">
        <f>AJ79/AI79*100</f>
        <v>#DIV/0!</v>
      </c>
    </row>
    <row r="80" spans="2:38" ht="15" customHeight="1" thickBot="1">
      <c r="AI80" s="28">
        <f>SUM(AI77:AI79)</f>
        <v>0</v>
      </c>
      <c r="AJ80" s="29">
        <f>SUM(AJ77:AJ79)</f>
        <v>0</v>
      </c>
      <c r="AK80" s="40" t="e">
        <f t="shared" ref="AK80" si="10">AJ80/AI80*100</f>
        <v>#DIV/0!</v>
      </c>
    </row>
    <row r="81" spans="2:37" ht="15" customHeight="1">
      <c r="AI81" s="73"/>
      <c r="AJ81" s="73"/>
      <c r="AK81" s="74"/>
    </row>
    <row r="82" spans="2:37" ht="18.75" customHeight="1" thickBot="1">
      <c r="B82" s="146" t="s">
        <v>71</v>
      </c>
      <c r="C82" s="147" t="s">
        <v>61</v>
      </c>
      <c r="D82" s="147" t="s">
        <v>66</v>
      </c>
      <c r="E82" s="148">
        <v>44230</v>
      </c>
      <c r="F82" s="149"/>
      <c r="G82" s="150">
        <v>44231</v>
      </c>
      <c r="H82" s="151"/>
      <c r="I82" s="152">
        <v>44232</v>
      </c>
      <c r="J82" s="153"/>
      <c r="K82" s="154">
        <v>44233</v>
      </c>
      <c r="L82" s="155"/>
      <c r="M82" s="156">
        <v>44234</v>
      </c>
      <c r="N82" s="157"/>
      <c r="O82" s="143">
        <v>44235</v>
      </c>
      <c r="P82" s="158"/>
      <c r="Q82" s="143">
        <v>44236</v>
      </c>
      <c r="R82" s="144"/>
      <c r="S82" s="142">
        <v>44237</v>
      </c>
      <c r="T82" s="142"/>
      <c r="U82" s="134">
        <v>44238</v>
      </c>
      <c r="V82" s="135"/>
      <c r="W82" s="124"/>
      <c r="X82" s="124"/>
      <c r="Y82" s="141">
        <v>44239</v>
      </c>
      <c r="Z82" s="136"/>
      <c r="AA82" s="134">
        <v>44240</v>
      </c>
      <c r="AB82" s="135"/>
      <c r="AC82" s="136">
        <v>44241</v>
      </c>
      <c r="AD82" s="137"/>
      <c r="AE82" s="134">
        <v>44242</v>
      </c>
      <c r="AF82" s="135"/>
      <c r="AG82" s="136">
        <v>44243</v>
      </c>
      <c r="AH82" s="137"/>
      <c r="AI82" s="145" t="s">
        <v>9</v>
      </c>
      <c r="AJ82" s="145"/>
      <c r="AK82" s="145"/>
    </row>
    <row r="83" spans="2:37" ht="18.75" customHeight="1">
      <c r="B83" s="146"/>
      <c r="C83" s="147"/>
      <c r="D83" s="147"/>
      <c r="E83" s="51" t="s">
        <v>13</v>
      </c>
      <c r="F83" s="51" t="s">
        <v>55</v>
      </c>
      <c r="G83" s="51" t="s">
        <v>13</v>
      </c>
      <c r="H83" s="51" t="s">
        <v>14</v>
      </c>
      <c r="I83" s="51" t="s">
        <v>13</v>
      </c>
      <c r="J83" s="51" t="s">
        <v>55</v>
      </c>
      <c r="K83" s="51" t="s">
        <v>13</v>
      </c>
      <c r="L83" s="51" t="s">
        <v>55</v>
      </c>
      <c r="M83" s="51" t="s">
        <v>13</v>
      </c>
      <c r="N83" s="51" t="s">
        <v>55</v>
      </c>
      <c r="O83" s="51" t="s">
        <v>13</v>
      </c>
      <c r="P83" s="51" t="s">
        <v>55</v>
      </c>
      <c r="Q83" s="51" t="s">
        <v>13</v>
      </c>
      <c r="R83" s="51" t="s">
        <v>55</v>
      </c>
      <c r="S83" s="14" t="s">
        <v>13</v>
      </c>
      <c r="T83" s="15" t="s">
        <v>55</v>
      </c>
      <c r="U83" s="14" t="s">
        <v>13</v>
      </c>
      <c r="V83" s="15" t="s">
        <v>55</v>
      </c>
      <c r="W83" s="36"/>
      <c r="X83" s="36"/>
      <c r="Y83" s="14" t="s">
        <v>13</v>
      </c>
      <c r="Z83" s="15" t="s">
        <v>55</v>
      </c>
      <c r="AA83" s="14" t="s">
        <v>13</v>
      </c>
      <c r="AB83" s="15" t="s">
        <v>55</v>
      </c>
      <c r="AC83" s="14" t="s">
        <v>13</v>
      </c>
      <c r="AD83" s="15" t="s">
        <v>55</v>
      </c>
      <c r="AE83" s="14" t="s">
        <v>13</v>
      </c>
      <c r="AF83" s="15" t="s">
        <v>55</v>
      </c>
      <c r="AG83" s="14" t="s">
        <v>13</v>
      </c>
      <c r="AH83" s="15" t="s">
        <v>55</v>
      </c>
      <c r="AI83" s="77" t="s">
        <v>56</v>
      </c>
      <c r="AJ83" s="77" t="s">
        <v>57</v>
      </c>
      <c r="AK83" s="77" t="s">
        <v>12</v>
      </c>
    </row>
    <row r="84" spans="2:37" ht="18.75" customHeight="1">
      <c r="B84" s="146"/>
      <c r="C84" s="79"/>
      <c r="D84" s="80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>
        <v>93</v>
      </c>
      <c r="P84" s="81">
        <v>0</v>
      </c>
      <c r="Q84" s="81"/>
      <c r="R84" s="81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6">
        <f t="shared" ref="AI84:AJ86" si="11">SUM(AG84,AE84,AC84,AA84,Y84,U84,S84,Q84,O84,M84,K84,I84,G84,E84)</f>
        <v>93</v>
      </c>
      <c r="AJ84" s="86">
        <f t="shared" si="11"/>
        <v>0</v>
      </c>
      <c r="AK84" s="82">
        <f>AJ84/AI84*100</f>
        <v>0</v>
      </c>
    </row>
    <row r="85" spans="2:37" ht="18.75" customHeight="1">
      <c r="B85" s="146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115">
        <f t="shared" si="11"/>
        <v>0</v>
      </c>
      <c r="AJ85" s="115">
        <f t="shared" si="11"/>
        <v>0</v>
      </c>
      <c r="AK85" s="56" t="e">
        <f>AJ85/AI85*100</f>
        <v>#DIV/0!</v>
      </c>
    </row>
    <row r="86" spans="2:37" ht="16.5" thickBot="1">
      <c r="B86" s="146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115">
        <f t="shared" si="11"/>
        <v>0</v>
      </c>
      <c r="AJ86" s="115">
        <f t="shared" si="11"/>
        <v>0</v>
      </c>
      <c r="AK86" s="56" t="e">
        <f>AJ86/AI86*100</f>
        <v>#DIV/0!</v>
      </c>
    </row>
    <row r="87" spans="2:37" ht="18.75" customHeight="1" thickBot="1">
      <c r="AI87" s="28">
        <f>SUM(AI84:AI86)</f>
        <v>93</v>
      </c>
      <c r="AJ87" s="29">
        <f>SUM(AJ84:AJ86)</f>
        <v>0</v>
      </c>
      <c r="AK87" s="40">
        <f t="shared" ref="AK87" si="12">AJ87/AI87*100</f>
        <v>0</v>
      </c>
    </row>
    <row r="88" spans="2:37" ht="15" customHeight="1">
      <c r="AK88" s="57"/>
    </row>
    <row r="89" spans="2:37" ht="15.75" thickBot="1"/>
    <row r="90" spans="2:37" ht="18.75">
      <c r="AI90" s="193" t="s">
        <v>63</v>
      </c>
      <c r="AJ90" s="194"/>
      <c r="AK90" s="195"/>
    </row>
    <row r="91" spans="2:37" ht="37.5">
      <c r="AI91" s="60" t="s">
        <v>13</v>
      </c>
      <c r="AJ91" s="61" t="s">
        <v>14</v>
      </c>
      <c r="AK91" s="62" t="s">
        <v>12</v>
      </c>
    </row>
    <row r="92" spans="2:37" ht="19.5" thickBot="1">
      <c r="AI92" s="63">
        <f>SUM(AI87,AI80,AI73,AI64,AI53,Y35)</f>
        <v>31768</v>
      </c>
      <c r="AJ92" s="64">
        <f>SUM(AJ87,AJ80,AJ73,AJ64,AJ53,Z35)</f>
        <v>373</v>
      </c>
      <c r="AK92" s="65">
        <f>AJ92/AI92*100</f>
        <v>1.1741374968521783</v>
      </c>
    </row>
  </sheetData>
  <mergeCells count="190">
    <mergeCell ref="AC55:AD55"/>
    <mergeCell ref="AE55:AF55"/>
    <mergeCell ref="AG55:AH55"/>
    <mergeCell ref="AA59:AB59"/>
    <mergeCell ref="AC59:AD59"/>
    <mergeCell ref="AE59:AF59"/>
    <mergeCell ref="AG59:AH59"/>
    <mergeCell ref="AA67:AB67"/>
    <mergeCell ref="AC67:AD67"/>
    <mergeCell ref="AE67:AF67"/>
    <mergeCell ref="AG67:AH67"/>
    <mergeCell ref="AA61:AA63"/>
    <mergeCell ref="AB61:AB63"/>
    <mergeCell ref="AC61:AC63"/>
    <mergeCell ref="AD61:AD63"/>
    <mergeCell ref="AE61:AE63"/>
    <mergeCell ref="AF61:AF63"/>
    <mergeCell ref="AG61:AG63"/>
    <mergeCell ref="AH61:AH63"/>
    <mergeCell ref="AI90:AK90"/>
    <mergeCell ref="C61:C63"/>
    <mergeCell ref="C67:C68"/>
    <mergeCell ref="D67:D68"/>
    <mergeCell ref="D61:D63"/>
    <mergeCell ref="I67:J67"/>
    <mergeCell ref="K67:L67"/>
    <mergeCell ref="M67:N67"/>
    <mergeCell ref="Q69:Q70"/>
    <mergeCell ref="R69:R70"/>
    <mergeCell ref="AI69:AI70"/>
    <mergeCell ref="AJ69:AJ70"/>
    <mergeCell ref="AK69:AK70"/>
    <mergeCell ref="O67:P67"/>
    <mergeCell ref="Q67:R67"/>
    <mergeCell ref="AI67:AK67"/>
    <mergeCell ref="E69:E70"/>
    <mergeCell ref="F69:F70"/>
    <mergeCell ref="G69:G70"/>
    <mergeCell ref="H69:H70"/>
    <mergeCell ref="I69:I70"/>
    <mergeCell ref="J69:J70"/>
    <mergeCell ref="K69:K70"/>
    <mergeCell ref="L69:L70"/>
    <mergeCell ref="B37:B52"/>
    <mergeCell ref="D3:D4"/>
    <mergeCell ref="C3:C4"/>
    <mergeCell ref="B3:B4"/>
    <mergeCell ref="B1:O1"/>
    <mergeCell ref="I3:J3"/>
    <mergeCell ref="K3:L3"/>
    <mergeCell ref="G3:H3"/>
    <mergeCell ref="E3:F3"/>
    <mergeCell ref="C37:C38"/>
    <mergeCell ref="D37:D38"/>
    <mergeCell ref="Y3:AA3"/>
    <mergeCell ref="O37:P37"/>
    <mergeCell ref="E37:F37"/>
    <mergeCell ref="G37:H37"/>
    <mergeCell ref="I37:J37"/>
    <mergeCell ref="K37:L37"/>
    <mergeCell ref="M37:N37"/>
    <mergeCell ref="M3:N3"/>
    <mergeCell ref="O3:P3"/>
    <mergeCell ref="Q37:R37"/>
    <mergeCell ref="Q3:R3"/>
    <mergeCell ref="S3:T3"/>
    <mergeCell ref="U3:V3"/>
    <mergeCell ref="W3:X3"/>
    <mergeCell ref="AI37:AK37"/>
    <mergeCell ref="E59:F59"/>
    <mergeCell ref="AI55:AK55"/>
    <mergeCell ref="D59:D60"/>
    <mergeCell ref="C59:C60"/>
    <mergeCell ref="E55:F55"/>
    <mergeCell ref="G55:H55"/>
    <mergeCell ref="I55:J55"/>
    <mergeCell ref="K55:L55"/>
    <mergeCell ref="M55:N55"/>
    <mergeCell ref="S37:T37"/>
    <mergeCell ref="U37:V37"/>
    <mergeCell ref="Y37:Z37"/>
    <mergeCell ref="S55:T55"/>
    <mergeCell ref="U55:V55"/>
    <mergeCell ref="Y55:Z55"/>
    <mergeCell ref="S59:T59"/>
    <mergeCell ref="U59:V59"/>
    <mergeCell ref="Y59:Z59"/>
    <mergeCell ref="AA37:AB37"/>
    <mergeCell ref="AC37:AD37"/>
    <mergeCell ref="AE37:AF37"/>
    <mergeCell ref="AG37:AH37"/>
    <mergeCell ref="AA55:AB55"/>
    <mergeCell ref="B55:B57"/>
    <mergeCell ref="G59:H59"/>
    <mergeCell ref="I59:J59"/>
    <mergeCell ref="K59:L59"/>
    <mergeCell ref="M59:N59"/>
    <mergeCell ref="O59:P59"/>
    <mergeCell ref="Q59:R59"/>
    <mergeCell ref="AI59:AK59"/>
    <mergeCell ref="C75:C76"/>
    <mergeCell ref="B59:B63"/>
    <mergeCell ref="O55:P55"/>
    <mergeCell ref="Q55:R55"/>
    <mergeCell ref="K61:K63"/>
    <mergeCell ref="L61:L63"/>
    <mergeCell ref="M61:M63"/>
    <mergeCell ref="B67:B72"/>
    <mergeCell ref="C69:C70"/>
    <mergeCell ref="D69:D70"/>
    <mergeCell ref="E67:F67"/>
    <mergeCell ref="C55:C57"/>
    <mergeCell ref="D55:D56"/>
    <mergeCell ref="G67:H67"/>
    <mergeCell ref="M69:M70"/>
    <mergeCell ref="N69:N70"/>
    <mergeCell ref="O69:O70"/>
    <mergeCell ref="P69:P70"/>
    <mergeCell ref="E61:E63"/>
    <mergeCell ref="F61:F63"/>
    <mergeCell ref="G61:G63"/>
    <mergeCell ref="AI75:AK75"/>
    <mergeCell ref="H61:H63"/>
    <mergeCell ref="I61:I63"/>
    <mergeCell ref="J61:J63"/>
    <mergeCell ref="AJ61:AJ63"/>
    <mergeCell ref="AK61:AK63"/>
    <mergeCell ref="N61:N63"/>
    <mergeCell ref="O61:O63"/>
    <mergeCell ref="P61:P63"/>
    <mergeCell ref="Q61:Q63"/>
    <mergeCell ref="R61:R63"/>
    <mergeCell ref="AI61:AI63"/>
    <mergeCell ref="S67:T67"/>
    <mergeCell ref="S69:S70"/>
    <mergeCell ref="T69:T70"/>
    <mergeCell ref="U69:U70"/>
    <mergeCell ref="V69:V70"/>
    <mergeCell ref="Y69:Y70"/>
    <mergeCell ref="Z69:Z70"/>
    <mergeCell ref="B75:B79"/>
    <mergeCell ref="D75:D76"/>
    <mergeCell ref="E75:F75"/>
    <mergeCell ref="G75:H75"/>
    <mergeCell ref="I75:J75"/>
    <mergeCell ref="K75:L75"/>
    <mergeCell ref="M75:N75"/>
    <mergeCell ref="O75:P75"/>
    <mergeCell ref="Q75:R75"/>
    <mergeCell ref="Q82:R82"/>
    <mergeCell ref="AI82:AK82"/>
    <mergeCell ref="B82:B86"/>
    <mergeCell ref="C82:C83"/>
    <mergeCell ref="D82:D83"/>
    <mergeCell ref="E82:F82"/>
    <mergeCell ref="G82:H82"/>
    <mergeCell ref="I82:J82"/>
    <mergeCell ref="K82:L82"/>
    <mergeCell ref="M82:N82"/>
    <mergeCell ref="O82:P82"/>
    <mergeCell ref="S82:T82"/>
    <mergeCell ref="U82:V82"/>
    <mergeCell ref="Y82:Z82"/>
    <mergeCell ref="S61:S63"/>
    <mergeCell ref="T61:T63"/>
    <mergeCell ref="U61:U63"/>
    <mergeCell ref="V61:V63"/>
    <mergeCell ref="Y61:Y63"/>
    <mergeCell ref="Z61:Z63"/>
    <mergeCell ref="U67:V67"/>
    <mergeCell ref="Y67:Z67"/>
    <mergeCell ref="S75:T75"/>
    <mergeCell ref="U75:V75"/>
    <mergeCell ref="Y75:Z75"/>
    <mergeCell ref="AA75:AB75"/>
    <mergeCell ref="AC75:AD75"/>
    <mergeCell ref="AE75:AF75"/>
    <mergeCell ref="AG75:AH75"/>
    <mergeCell ref="AA82:AB82"/>
    <mergeCell ref="AC82:AD82"/>
    <mergeCell ref="AE82:AF82"/>
    <mergeCell ref="AG82:AH82"/>
    <mergeCell ref="AA69:AA70"/>
    <mergeCell ref="AB69:AB70"/>
    <mergeCell ref="AC69:AC70"/>
    <mergeCell ref="AD69:AD70"/>
    <mergeCell ref="AE69:AE70"/>
    <mergeCell ref="AF69:AF70"/>
    <mergeCell ref="AG69:AG70"/>
    <mergeCell ref="AH69:AH70"/>
  </mergeCells>
  <pageMargins left="0.59055118110236227" right="0.59055118110236227" top="0.59055118110236227" bottom="0.43307086614173229" header="0.31496062992125984" footer="0.31496062992125984"/>
  <pageSetup paperSize="9" scale="43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A33"/>
  <sheetViews>
    <sheetView tabSelected="1" topLeftCell="C1" zoomScale="60" zoomScaleNormal="60" workbookViewId="0">
      <selection activeCell="R31" sqref="R31"/>
    </sheetView>
  </sheetViews>
  <sheetFormatPr defaultRowHeight="15"/>
  <cols>
    <col min="2" max="2" width="19" bestFit="1" customWidth="1"/>
    <col min="3" max="3" width="17.28515625" bestFit="1" customWidth="1"/>
    <col min="4" max="4" width="25.5703125" bestFit="1" customWidth="1"/>
    <col min="7" max="7" width="10.85546875" bestFit="1" customWidth="1"/>
    <col min="8" max="8" width="9.42578125" bestFit="1" customWidth="1"/>
    <col min="9" max="9" width="10.85546875" bestFit="1" customWidth="1"/>
    <col min="10" max="10" width="10.140625" bestFit="1" customWidth="1"/>
    <col min="11" max="11" width="10.85546875" bestFit="1" customWidth="1"/>
    <col min="12" max="12" width="10.140625" bestFit="1" customWidth="1"/>
    <col min="13" max="13" width="10.85546875" bestFit="1" customWidth="1"/>
    <col min="14" max="14" width="10.140625" bestFit="1" customWidth="1"/>
    <col min="15" max="15" width="10.85546875" bestFit="1" customWidth="1"/>
    <col min="16" max="16" width="10.140625" bestFit="1" customWidth="1"/>
    <col min="17" max="17" width="10.85546875" bestFit="1" customWidth="1"/>
    <col min="18" max="18" width="10.140625" bestFit="1" customWidth="1"/>
    <col min="19" max="19" width="10.85546875" bestFit="1" customWidth="1"/>
    <col min="20" max="20" width="10.140625" bestFit="1" customWidth="1"/>
    <col min="21" max="21" width="10.85546875" bestFit="1" customWidth="1"/>
    <col min="22" max="22" width="10.140625" bestFit="1" customWidth="1"/>
  </cols>
  <sheetData>
    <row r="1" spans="2:27" ht="16.5" thickBot="1">
      <c r="B1" s="187" t="s">
        <v>7</v>
      </c>
      <c r="C1" s="185" t="s">
        <v>8</v>
      </c>
      <c r="D1" s="183" t="s">
        <v>39</v>
      </c>
      <c r="E1" s="148">
        <v>44231</v>
      </c>
      <c r="F1" s="149"/>
      <c r="G1" s="150">
        <v>44232</v>
      </c>
      <c r="H1" s="151"/>
      <c r="I1" s="152">
        <v>44233</v>
      </c>
      <c r="J1" s="153"/>
      <c r="K1" s="154">
        <v>44234</v>
      </c>
      <c r="L1" s="155"/>
      <c r="M1" s="152">
        <v>44239</v>
      </c>
      <c r="N1" s="153"/>
      <c r="O1" s="154">
        <v>44240</v>
      </c>
      <c r="P1" s="155"/>
      <c r="Q1" s="152">
        <v>44243</v>
      </c>
      <c r="R1" s="153"/>
      <c r="S1" s="154">
        <v>44246</v>
      </c>
      <c r="T1" s="155"/>
      <c r="U1" s="152">
        <v>44247</v>
      </c>
      <c r="V1" s="153"/>
      <c r="W1" s="154">
        <v>44248</v>
      </c>
      <c r="X1" s="155"/>
      <c r="Y1" s="176" t="s">
        <v>9</v>
      </c>
      <c r="Z1" s="177"/>
      <c r="AA1" s="179"/>
    </row>
    <row r="2" spans="2:27" ht="16.5" thickBot="1">
      <c r="B2" s="188"/>
      <c r="C2" s="186"/>
      <c r="D2" s="184"/>
      <c r="E2" s="14" t="s">
        <v>13</v>
      </c>
      <c r="F2" s="15" t="s">
        <v>38</v>
      </c>
      <c r="G2" s="15" t="s">
        <v>13</v>
      </c>
      <c r="H2" s="15" t="s">
        <v>38</v>
      </c>
      <c r="I2" s="15" t="s">
        <v>13</v>
      </c>
      <c r="J2" s="15" t="s">
        <v>14</v>
      </c>
      <c r="K2" s="15" t="s">
        <v>13</v>
      </c>
      <c r="L2" s="15" t="s">
        <v>14</v>
      </c>
      <c r="M2" s="15" t="s">
        <v>13</v>
      </c>
      <c r="N2" s="15" t="s">
        <v>14</v>
      </c>
      <c r="O2" s="15" t="s">
        <v>13</v>
      </c>
      <c r="P2" s="15" t="s">
        <v>14</v>
      </c>
      <c r="Q2" s="15" t="s">
        <v>13</v>
      </c>
      <c r="R2" s="15" t="s">
        <v>14</v>
      </c>
      <c r="S2" s="15" t="s">
        <v>13</v>
      </c>
      <c r="T2" s="15" t="s">
        <v>14</v>
      </c>
      <c r="U2" s="15" t="s">
        <v>13</v>
      </c>
      <c r="V2" s="15" t="s">
        <v>14</v>
      </c>
      <c r="W2" s="15" t="s">
        <v>83</v>
      </c>
      <c r="X2" s="15" t="s">
        <v>14</v>
      </c>
      <c r="Y2" s="20" t="s">
        <v>10</v>
      </c>
      <c r="Z2" s="20" t="s">
        <v>11</v>
      </c>
      <c r="AA2" s="21" t="s">
        <v>12</v>
      </c>
    </row>
    <row r="3" spans="2:27" ht="50.1" customHeight="1">
      <c r="B3" s="4" t="s">
        <v>0</v>
      </c>
      <c r="C3" s="5" t="s">
        <v>15</v>
      </c>
      <c r="D3" s="94" t="s">
        <v>40</v>
      </c>
      <c r="E3" s="99"/>
      <c r="F3" s="16"/>
      <c r="G3" s="16">
        <v>663</v>
      </c>
      <c r="H3" s="16">
        <v>5</v>
      </c>
      <c r="I3" s="16"/>
      <c r="J3" s="16"/>
      <c r="K3" s="16"/>
      <c r="L3" s="88"/>
      <c r="M3" s="100"/>
      <c r="N3" s="100"/>
      <c r="O3" s="100"/>
      <c r="P3" s="107"/>
      <c r="Q3" s="100"/>
      <c r="R3" s="100"/>
      <c r="S3" s="100">
        <v>488</v>
      </c>
      <c r="T3" s="100">
        <v>5</v>
      </c>
      <c r="U3" s="100"/>
      <c r="V3" s="107"/>
      <c r="W3" s="128"/>
      <c r="X3" s="128"/>
      <c r="Y3" s="133">
        <f>SUM(W3,U3,S3,Q3,O3,M3,K3,I3,G3,E3)</f>
        <v>1151</v>
      </c>
      <c r="Z3" s="133">
        <f>SUM(X3,V3,T3,R3,P3,N3,L3,J3,H3,F3)</f>
        <v>10</v>
      </c>
      <c r="AA3" s="117">
        <f t="shared" ref="AA3:AA33" si="0">Z3/Y3*100</f>
        <v>0.86880973066898359</v>
      </c>
    </row>
    <row r="4" spans="2:27" ht="50.1" customHeight="1">
      <c r="B4" s="6" t="s">
        <v>0</v>
      </c>
      <c r="C4" s="7" t="s">
        <v>16</v>
      </c>
      <c r="D4" s="95" t="s">
        <v>41</v>
      </c>
      <c r="E4" s="101"/>
      <c r="F4" s="125"/>
      <c r="G4" s="125"/>
      <c r="H4" s="125"/>
      <c r="I4" s="125">
        <v>712</v>
      </c>
      <c r="J4" s="125">
        <v>2</v>
      </c>
      <c r="K4" s="125"/>
      <c r="L4" s="89"/>
      <c r="M4" s="52"/>
      <c r="N4" s="52"/>
      <c r="O4" s="52"/>
      <c r="P4" s="108"/>
      <c r="Q4" s="52"/>
      <c r="R4" s="52"/>
      <c r="S4" s="52"/>
      <c r="T4" s="52"/>
      <c r="U4" s="52">
        <v>612</v>
      </c>
      <c r="V4" s="108">
        <v>3</v>
      </c>
      <c r="W4" s="129"/>
      <c r="X4" s="129"/>
      <c r="Y4" s="133">
        <f t="shared" ref="Y4:Z32" si="1">SUM(W4,U4,S4,Q4,O4,M4,K4,I4,G4,E4)</f>
        <v>1324</v>
      </c>
      <c r="Z4" s="133">
        <f t="shared" si="1"/>
        <v>5</v>
      </c>
      <c r="AA4" s="118">
        <f t="shared" si="0"/>
        <v>0.37764350453172207</v>
      </c>
    </row>
    <row r="5" spans="2:27" ht="50.1" customHeight="1">
      <c r="B5" s="6" t="s">
        <v>0</v>
      </c>
      <c r="C5" s="7" t="s">
        <v>2</v>
      </c>
      <c r="D5" s="95"/>
      <c r="E5" s="101"/>
      <c r="F5" s="125"/>
      <c r="G5" s="125"/>
      <c r="H5" s="125"/>
      <c r="I5" s="125">
        <v>447</v>
      </c>
      <c r="J5" s="125">
        <v>1</v>
      </c>
      <c r="K5" s="125"/>
      <c r="L5" s="89"/>
      <c r="M5" s="52"/>
      <c r="N5" s="52"/>
      <c r="O5" s="52">
        <v>404</v>
      </c>
      <c r="P5" s="108">
        <v>1</v>
      </c>
      <c r="Q5" s="52"/>
      <c r="R5" s="52"/>
      <c r="S5" s="52"/>
      <c r="T5" s="52"/>
      <c r="U5" s="52">
        <v>335</v>
      </c>
      <c r="V5" s="108">
        <v>2</v>
      </c>
      <c r="W5" s="129">
        <v>114</v>
      </c>
      <c r="X5" s="129">
        <v>0</v>
      </c>
      <c r="Y5" s="133">
        <f t="shared" si="1"/>
        <v>1300</v>
      </c>
      <c r="Z5" s="133">
        <f t="shared" si="1"/>
        <v>4</v>
      </c>
      <c r="AA5" s="118">
        <f t="shared" si="0"/>
        <v>0.30769230769230771</v>
      </c>
    </row>
    <row r="6" spans="2:27" ht="50.1" customHeight="1">
      <c r="B6" s="6" t="s">
        <v>0</v>
      </c>
      <c r="C6" s="7" t="s">
        <v>6</v>
      </c>
      <c r="D6" s="95"/>
      <c r="E6" s="101"/>
      <c r="F6" s="125"/>
      <c r="G6" s="66"/>
      <c r="H6" s="66"/>
      <c r="I6" s="125"/>
      <c r="J6" s="125"/>
      <c r="K6" s="125"/>
      <c r="L6" s="89"/>
      <c r="M6" s="52"/>
      <c r="N6" s="52"/>
      <c r="O6" s="52"/>
      <c r="P6" s="108"/>
      <c r="Q6" s="52"/>
      <c r="R6" s="52"/>
      <c r="S6" s="52"/>
      <c r="T6" s="52"/>
      <c r="U6" s="52"/>
      <c r="V6" s="108"/>
      <c r="W6" s="129"/>
      <c r="X6" s="129"/>
      <c r="Y6" s="133">
        <f t="shared" si="1"/>
        <v>0</v>
      </c>
      <c r="Z6" s="133">
        <f t="shared" si="1"/>
        <v>0</v>
      </c>
      <c r="AA6" s="118" t="e">
        <f t="shared" si="0"/>
        <v>#DIV/0!</v>
      </c>
    </row>
    <row r="7" spans="2:27" ht="50.1" customHeight="1">
      <c r="B7" s="6" t="s">
        <v>0</v>
      </c>
      <c r="C7" s="7" t="s">
        <v>17</v>
      </c>
      <c r="D7" s="95" t="s">
        <v>72</v>
      </c>
      <c r="E7" s="101"/>
      <c r="F7" s="125"/>
      <c r="G7" s="125"/>
      <c r="H7" s="125"/>
      <c r="I7" s="125">
        <v>281</v>
      </c>
      <c r="J7" s="125">
        <v>0</v>
      </c>
      <c r="K7" s="125"/>
      <c r="L7" s="89"/>
      <c r="M7" s="52"/>
      <c r="N7" s="52"/>
      <c r="O7" s="52"/>
      <c r="P7" s="108"/>
      <c r="Q7" s="52"/>
      <c r="R7" s="52"/>
      <c r="S7" s="52"/>
      <c r="T7" s="52"/>
      <c r="U7" s="52">
        <v>208</v>
      </c>
      <c r="V7" s="108">
        <v>1</v>
      </c>
      <c r="W7" s="129"/>
      <c r="X7" s="129"/>
      <c r="Y7" s="133">
        <f t="shared" si="1"/>
        <v>489</v>
      </c>
      <c r="Z7" s="133">
        <f t="shared" si="1"/>
        <v>1</v>
      </c>
      <c r="AA7" s="118">
        <f t="shared" si="0"/>
        <v>0.20449897750511251</v>
      </c>
    </row>
    <row r="8" spans="2:27" ht="50.1" customHeight="1">
      <c r="B8" s="6" t="s">
        <v>0</v>
      </c>
      <c r="C8" s="7" t="s">
        <v>18</v>
      </c>
      <c r="D8" s="95"/>
      <c r="E8" s="101"/>
      <c r="F8" s="125"/>
      <c r="G8" s="125"/>
      <c r="H8" s="125"/>
      <c r="I8" s="125">
        <v>502</v>
      </c>
      <c r="J8" s="125">
        <v>2</v>
      </c>
      <c r="K8" s="125"/>
      <c r="L8" s="89"/>
      <c r="M8" s="52"/>
      <c r="N8" s="52"/>
      <c r="O8" s="52"/>
      <c r="P8" s="108"/>
      <c r="Q8" s="52"/>
      <c r="R8" s="52"/>
      <c r="S8" s="52"/>
      <c r="T8" s="52"/>
      <c r="U8" s="52">
        <v>509</v>
      </c>
      <c r="V8" s="108">
        <v>1</v>
      </c>
      <c r="W8" s="129"/>
      <c r="X8" s="129"/>
      <c r="Y8" s="133">
        <f t="shared" si="1"/>
        <v>1011</v>
      </c>
      <c r="Z8" s="133">
        <f t="shared" si="1"/>
        <v>3</v>
      </c>
      <c r="AA8" s="118">
        <f t="shared" si="0"/>
        <v>0.29673590504451042</v>
      </c>
    </row>
    <row r="9" spans="2:27" ht="50.1" customHeight="1">
      <c r="B9" s="6" t="s">
        <v>0</v>
      </c>
      <c r="C9" s="7" t="s">
        <v>19</v>
      </c>
      <c r="D9" s="95"/>
      <c r="E9" s="101"/>
      <c r="F9" s="125"/>
      <c r="G9" s="125"/>
      <c r="H9" s="125"/>
      <c r="I9" s="125">
        <v>1388</v>
      </c>
      <c r="J9" s="125">
        <v>11</v>
      </c>
      <c r="K9" s="125"/>
      <c r="L9" s="89"/>
      <c r="M9" s="52"/>
      <c r="N9" s="52"/>
      <c r="O9" s="52"/>
      <c r="P9" s="108"/>
      <c r="Q9" s="52"/>
      <c r="R9" s="52"/>
      <c r="S9" s="52"/>
      <c r="T9" s="52"/>
      <c r="U9" s="52">
        <v>1013</v>
      </c>
      <c r="V9" s="108">
        <v>12</v>
      </c>
      <c r="W9" s="129"/>
      <c r="X9" s="129"/>
      <c r="Y9" s="133">
        <f t="shared" si="1"/>
        <v>2401</v>
      </c>
      <c r="Z9" s="133">
        <f t="shared" si="1"/>
        <v>23</v>
      </c>
      <c r="AA9" s="118">
        <f t="shared" si="0"/>
        <v>0.95793419408579761</v>
      </c>
    </row>
    <row r="10" spans="2:27" ht="50.1" customHeight="1">
      <c r="B10" s="6" t="s">
        <v>0</v>
      </c>
      <c r="C10" s="7" t="s">
        <v>20</v>
      </c>
      <c r="D10" s="95"/>
      <c r="E10" s="101"/>
      <c r="F10" s="125"/>
      <c r="G10" s="125"/>
      <c r="H10" s="125"/>
      <c r="I10" s="125">
        <v>317</v>
      </c>
      <c r="J10" s="125">
        <v>1</v>
      </c>
      <c r="K10" s="125"/>
      <c r="L10" s="89"/>
      <c r="M10" s="52"/>
      <c r="N10" s="52"/>
      <c r="O10" s="52"/>
      <c r="P10" s="108"/>
      <c r="Q10" s="52"/>
      <c r="R10" s="52"/>
      <c r="S10" s="52"/>
      <c r="T10" s="52"/>
      <c r="U10" s="52"/>
      <c r="V10" s="108"/>
      <c r="W10" s="129"/>
      <c r="X10" s="129"/>
      <c r="Y10" s="133">
        <f t="shared" si="1"/>
        <v>317</v>
      </c>
      <c r="Z10" s="133">
        <f t="shared" si="1"/>
        <v>1</v>
      </c>
      <c r="AA10" s="118">
        <f t="shared" si="0"/>
        <v>0.31545741324921134</v>
      </c>
    </row>
    <row r="11" spans="2:27" ht="50.1" customHeight="1">
      <c r="B11" s="6" t="s">
        <v>0</v>
      </c>
      <c r="C11" s="7" t="s">
        <v>21</v>
      </c>
      <c r="D11" s="95"/>
      <c r="E11" s="101"/>
      <c r="F11" s="125"/>
      <c r="G11" s="125"/>
      <c r="H11" s="125"/>
      <c r="I11" s="125">
        <v>289</v>
      </c>
      <c r="J11" s="125">
        <v>1</v>
      </c>
      <c r="K11" s="125"/>
      <c r="L11" s="89"/>
      <c r="M11" s="52"/>
      <c r="N11" s="52"/>
      <c r="O11" s="52"/>
      <c r="P11" s="108"/>
      <c r="Q11" s="52"/>
      <c r="R11" s="52"/>
      <c r="S11" s="52">
        <v>193</v>
      </c>
      <c r="T11" s="52">
        <v>5</v>
      </c>
      <c r="U11" s="52">
        <v>189</v>
      </c>
      <c r="V11" s="108">
        <v>9</v>
      </c>
      <c r="W11" s="129"/>
      <c r="X11" s="129"/>
      <c r="Y11" s="133">
        <f t="shared" si="1"/>
        <v>671</v>
      </c>
      <c r="Z11" s="133">
        <f t="shared" si="1"/>
        <v>15</v>
      </c>
      <c r="AA11" s="118">
        <f t="shared" si="0"/>
        <v>2.2354694485842028</v>
      </c>
    </row>
    <row r="12" spans="2:27" ht="50.1" customHeight="1">
      <c r="B12" s="6" t="s">
        <v>0</v>
      </c>
      <c r="C12" s="7" t="s">
        <v>22</v>
      </c>
      <c r="D12" s="95"/>
      <c r="E12" s="101"/>
      <c r="F12" s="125"/>
      <c r="G12" s="125"/>
      <c r="H12" s="125"/>
      <c r="I12" s="125">
        <v>282</v>
      </c>
      <c r="J12" s="125">
        <v>4</v>
      </c>
      <c r="K12" s="125"/>
      <c r="L12" s="89"/>
      <c r="M12" s="52"/>
      <c r="N12" s="52"/>
      <c r="O12" s="52">
        <v>434</v>
      </c>
      <c r="P12" s="108">
        <v>12</v>
      </c>
      <c r="Q12" s="52"/>
      <c r="R12" s="52"/>
      <c r="S12" s="52"/>
      <c r="T12" s="52"/>
      <c r="U12" s="52">
        <v>425</v>
      </c>
      <c r="V12" s="108">
        <v>9</v>
      </c>
      <c r="W12" s="129"/>
      <c r="X12" s="129"/>
      <c r="Y12" s="133">
        <f t="shared" si="1"/>
        <v>1141</v>
      </c>
      <c r="Z12" s="133">
        <f t="shared" si="1"/>
        <v>25</v>
      </c>
      <c r="AA12" s="118">
        <f t="shared" si="0"/>
        <v>2.1910604732690624</v>
      </c>
    </row>
    <row r="13" spans="2:27" ht="50.1" customHeight="1">
      <c r="B13" s="6" t="s">
        <v>0</v>
      </c>
      <c r="C13" s="7" t="s">
        <v>3</v>
      </c>
      <c r="D13" s="95"/>
      <c r="E13" s="101"/>
      <c r="F13" s="125"/>
      <c r="G13" s="125">
        <v>280</v>
      </c>
      <c r="H13" s="125">
        <v>2</v>
      </c>
      <c r="I13" s="125">
        <v>139</v>
      </c>
      <c r="J13" s="125">
        <v>0</v>
      </c>
      <c r="K13" s="125"/>
      <c r="L13" s="89"/>
      <c r="M13" s="52"/>
      <c r="N13" s="52"/>
      <c r="O13" s="52"/>
      <c r="P13" s="108"/>
      <c r="Q13" s="52"/>
      <c r="R13" s="52"/>
      <c r="S13" s="52">
        <v>260</v>
      </c>
      <c r="T13" s="52">
        <v>2</v>
      </c>
      <c r="U13" s="52">
        <v>196</v>
      </c>
      <c r="V13" s="108">
        <v>0</v>
      </c>
      <c r="W13" s="129"/>
      <c r="X13" s="129"/>
      <c r="Y13" s="133">
        <f t="shared" si="1"/>
        <v>875</v>
      </c>
      <c r="Z13" s="133">
        <f t="shared" si="1"/>
        <v>4</v>
      </c>
      <c r="AA13" s="118">
        <f t="shared" si="0"/>
        <v>0.45714285714285718</v>
      </c>
    </row>
    <row r="14" spans="2:27" ht="50.1" customHeight="1">
      <c r="B14" s="9" t="s">
        <v>0</v>
      </c>
      <c r="C14" s="10" t="s">
        <v>23</v>
      </c>
      <c r="D14" s="96"/>
      <c r="E14" s="101"/>
      <c r="F14" s="125"/>
      <c r="G14" s="125"/>
      <c r="H14" s="125"/>
      <c r="I14" s="125">
        <v>321</v>
      </c>
      <c r="J14" s="125">
        <v>5</v>
      </c>
      <c r="K14" s="125"/>
      <c r="L14" s="89"/>
      <c r="M14" s="92"/>
      <c r="N14" s="92"/>
      <c r="O14" s="92"/>
      <c r="P14" s="109"/>
      <c r="Q14" s="92"/>
      <c r="R14" s="92"/>
      <c r="S14" s="92"/>
      <c r="T14" s="92"/>
      <c r="U14" s="92">
        <v>316</v>
      </c>
      <c r="V14" s="109">
        <v>3</v>
      </c>
      <c r="W14" s="130"/>
      <c r="X14" s="130"/>
      <c r="Y14" s="133">
        <f t="shared" si="1"/>
        <v>637</v>
      </c>
      <c r="Z14" s="133">
        <f t="shared" si="1"/>
        <v>8</v>
      </c>
      <c r="AA14" s="119">
        <f t="shared" si="0"/>
        <v>1.2558869701726845</v>
      </c>
    </row>
    <row r="15" spans="2:27" ht="50.1" customHeight="1">
      <c r="B15" s="6" t="s">
        <v>0</v>
      </c>
      <c r="C15" s="7" t="s">
        <v>24</v>
      </c>
      <c r="D15" s="95" t="s">
        <v>42</v>
      </c>
      <c r="E15" s="101"/>
      <c r="F15" s="125"/>
      <c r="G15" s="125"/>
      <c r="H15" s="125"/>
      <c r="I15" s="125">
        <v>346</v>
      </c>
      <c r="J15" s="125">
        <v>1</v>
      </c>
      <c r="K15" s="125"/>
      <c r="L15" s="89"/>
      <c r="M15" s="52"/>
      <c r="N15" s="52"/>
      <c r="O15" s="52"/>
      <c r="P15" s="108"/>
      <c r="Q15" s="52"/>
      <c r="R15" s="52"/>
      <c r="S15" s="52"/>
      <c r="T15" s="52"/>
      <c r="U15" s="52">
        <v>324</v>
      </c>
      <c r="V15" s="108">
        <v>0</v>
      </c>
      <c r="W15" s="129"/>
      <c r="X15" s="129"/>
      <c r="Y15" s="133">
        <f t="shared" si="1"/>
        <v>670</v>
      </c>
      <c r="Z15" s="133">
        <f t="shared" si="1"/>
        <v>1</v>
      </c>
      <c r="AA15" s="118">
        <f t="shared" si="0"/>
        <v>0.1492537313432836</v>
      </c>
    </row>
    <row r="16" spans="2:27" ht="50.1" customHeight="1">
      <c r="B16" s="6" t="s">
        <v>0</v>
      </c>
      <c r="C16" s="7" t="s">
        <v>1</v>
      </c>
      <c r="D16" s="95"/>
      <c r="E16" s="101"/>
      <c r="F16" s="125"/>
      <c r="G16" s="125"/>
      <c r="H16" s="125"/>
      <c r="I16" s="125">
        <v>388</v>
      </c>
      <c r="J16" s="125">
        <v>3</v>
      </c>
      <c r="K16" s="125"/>
      <c r="L16" s="89"/>
      <c r="M16" s="52"/>
      <c r="N16" s="52"/>
      <c r="O16" s="52"/>
      <c r="P16" s="108"/>
      <c r="Q16" s="52"/>
      <c r="R16" s="52"/>
      <c r="S16" s="52"/>
      <c r="T16" s="52"/>
      <c r="U16" s="52">
        <v>325</v>
      </c>
      <c r="V16" s="108">
        <v>4</v>
      </c>
      <c r="W16" s="129"/>
      <c r="X16" s="129"/>
      <c r="Y16" s="133">
        <f t="shared" si="1"/>
        <v>713</v>
      </c>
      <c r="Z16" s="133">
        <f t="shared" si="1"/>
        <v>7</v>
      </c>
      <c r="AA16" s="118">
        <f t="shared" si="0"/>
        <v>0.98176718092566617</v>
      </c>
    </row>
    <row r="17" spans="2:27" ht="50.1" customHeight="1">
      <c r="B17" s="6" t="s">
        <v>0</v>
      </c>
      <c r="C17" s="7" t="s">
        <v>25</v>
      </c>
      <c r="D17" s="95" t="s">
        <v>43</v>
      </c>
      <c r="E17" s="101"/>
      <c r="F17" s="125"/>
      <c r="G17" s="125"/>
      <c r="H17" s="125"/>
      <c r="I17" s="125">
        <v>258</v>
      </c>
      <c r="J17" s="125">
        <v>5</v>
      </c>
      <c r="K17" s="125"/>
      <c r="L17" s="89"/>
      <c r="M17" s="52"/>
      <c r="N17" s="52"/>
      <c r="O17" s="52"/>
      <c r="P17" s="108"/>
      <c r="Q17" s="52"/>
      <c r="R17" s="52"/>
      <c r="S17" s="52"/>
      <c r="T17" s="52"/>
      <c r="U17" s="52">
        <v>217</v>
      </c>
      <c r="V17" s="108">
        <v>1</v>
      </c>
      <c r="W17" s="129"/>
      <c r="X17" s="129"/>
      <c r="Y17" s="133">
        <f t="shared" si="1"/>
        <v>475</v>
      </c>
      <c r="Z17" s="133">
        <f t="shared" si="1"/>
        <v>6</v>
      </c>
      <c r="AA17" s="118">
        <f t="shared" si="0"/>
        <v>1.263157894736842</v>
      </c>
    </row>
    <row r="18" spans="2:27" ht="50.1" customHeight="1">
      <c r="B18" s="6" t="s">
        <v>0</v>
      </c>
      <c r="C18" s="7" t="s">
        <v>26</v>
      </c>
      <c r="D18" s="95" t="s">
        <v>44</v>
      </c>
      <c r="E18" s="101"/>
      <c r="F18" s="125"/>
      <c r="G18" s="125"/>
      <c r="H18" s="125"/>
      <c r="I18" s="125">
        <v>394</v>
      </c>
      <c r="J18" s="125">
        <v>0</v>
      </c>
      <c r="K18" s="125"/>
      <c r="L18" s="89"/>
      <c r="M18" s="52"/>
      <c r="N18" s="52"/>
      <c r="O18" s="52"/>
      <c r="P18" s="108"/>
      <c r="Q18" s="52"/>
      <c r="R18" s="52"/>
      <c r="S18" s="92"/>
      <c r="T18" s="92"/>
      <c r="U18" s="52">
        <v>354</v>
      </c>
      <c r="V18" s="108">
        <v>0</v>
      </c>
      <c r="W18" s="129"/>
      <c r="X18" s="129"/>
      <c r="Y18" s="133">
        <f t="shared" si="1"/>
        <v>748</v>
      </c>
      <c r="Z18" s="133">
        <f t="shared" si="1"/>
        <v>0</v>
      </c>
      <c r="AA18" s="118">
        <f t="shared" si="0"/>
        <v>0</v>
      </c>
    </row>
    <row r="19" spans="2:27" ht="50.1" customHeight="1">
      <c r="B19" s="6" t="s">
        <v>0</v>
      </c>
      <c r="C19" s="7" t="s">
        <v>27</v>
      </c>
      <c r="D19" s="95"/>
      <c r="E19" s="101"/>
      <c r="F19" s="125"/>
      <c r="G19" s="66"/>
      <c r="H19" s="66"/>
      <c r="I19" s="125">
        <v>482</v>
      </c>
      <c r="J19" s="125">
        <v>2</v>
      </c>
      <c r="K19" s="125"/>
      <c r="L19" s="89"/>
      <c r="M19" s="52"/>
      <c r="N19" s="52"/>
      <c r="O19" s="52"/>
      <c r="P19" s="108"/>
      <c r="Q19" s="52"/>
      <c r="R19" s="52"/>
      <c r="S19" s="52"/>
      <c r="T19" s="52"/>
      <c r="U19" s="52"/>
      <c r="V19" s="108"/>
      <c r="W19" s="129"/>
      <c r="X19" s="129"/>
      <c r="Y19" s="133">
        <f t="shared" si="1"/>
        <v>482</v>
      </c>
      <c r="Z19" s="133">
        <f t="shared" si="1"/>
        <v>2</v>
      </c>
      <c r="AA19" s="118">
        <f t="shared" si="0"/>
        <v>0.41493775933609961</v>
      </c>
    </row>
    <row r="20" spans="2:27" ht="50.1" customHeight="1">
      <c r="B20" s="6" t="s">
        <v>0</v>
      </c>
      <c r="C20" s="7" t="s">
        <v>28</v>
      </c>
      <c r="D20" s="95"/>
      <c r="E20" s="101"/>
      <c r="F20" s="125"/>
      <c r="G20" s="125"/>
      <c r="H20" s="125"/>
      <c r="I20" s="125">
        <v>257</v>
      </c>
      <c r="J20" s="125">
        <v>0</v>
      </c>
      <c r="K20" s="125"/>
      <c r="L20" s="89"/>
      <c r="M20" s="52"/>
      <c r="N20" s="52"/>
      <c r="O20" s="52"/>
      <c r="P20" s="108"/>
      <c r="Q20" s="52"/>
      <c r="R20" s="52"/>
      <c r="S20" s="92"/>
      <c r="T20" s="92"/>
      <c r="U20" s="52">
        <v>226</v>
      </c>
      <c r="V20" s="108">
        <v>0</v>
      </c>
      <c r="W20" s="129"/>
      <c r="X20" s="129"/>
      <c r="Y20" s="133">
        <f t="shared" si="1"/>
        <v>483</v>
      </c>
      <c r="Z20" s="133">
        <f t="shared" si="1"/>
        <v>0</v>
      </c>
      <c r="AA20" s="118">
        <f t="shared" si="0"/>
        <v>0</v>
      </c>
    </row>
    <row r="21" spans="2:27" ht="50.1" customHeight="1">
      <c r="B21" s="67" t="s">
        <v>0</v>
      </c>
      <c r="C21" s="68" t="s">
        <v>29</v>
      </c>
      <c r="D21" s="97" t="s">
        <v>45</v>
      </c>
      <c r="E21" s="102"/>
      <c r="F21" s="69"/>
      <c r="G21" s="69"/>
      <c r="H21" s="69"/>
      <c r="I21" s="69">
        <v>424</v>
      </c>
      <c r="J21" s="69">
        <v>0</v>
      </c>
      <c r="K21" s="69"/>
      <c r="L21" s="90"/>
      <c r="M21" s="93"/>
      <c r="N21" s="93"/>
      <c r="O21" s="93"/>
      <c r="P21" s="110"/>
      <c r="Q21" s="93"/>
      <c r="R21" s="93"/>
      <c r="S21" s="52"/>
      <c r="T21" s="52"/>
      <c r="U21" s="93">
        <v>408</v>
      </c>
      <c r="V21" s="110">
        <v>6</v>
      </c>
      <c r="W21" s="131"/>
      <c r="X21" s="131"/>
      <c r="Y21" s="133">
        <f t="shared" si="1"/>
        <v>832</v>
      </c>
      <c r="Z21" s="133">
        <f t="shared" si="1"/>
        <v>6</v>
      </c>
      <c r="AA21" s="120">
        <f t="shared" si="0"/>
        <v>0.72115384615384615</v>
      </c>
    </row>
    <row r="22" spans="2:27" ht="50.1" customHeight="1">
      <c r="B22" s="6" t="s">
        <v>0</v>
      </c>
      <c r="C22" s="7" t="s">
        <v>30</v>
      </c>
      <c r="D22" s="95"/>
      <c r="E22" s="101"/>
      <c r="F22" s="125"/>
      <c r="G22" s="125"/>
      <c r="H22" s="125"/>
      <c r="I22" s="125"/>
      <c r="J22" s="125"/>
      <c r="K22" s="125"/>
      <c r="L22" s="89"/>
      <c r="M22" s="52"/>
      <c r="N22" s="52"/>
      <c r="O22" s="52"/>
      <c r="P22" s="108"/>
      <c r="Q22" s="52"/>
      <c r="R22" s="52"/>
      <c r="S22" s="92"/>
      <c r="T22" s="92"/>
      <c r="U22" s="52">
        <v>265</v>
      </c>
      <c r="V22" s="108">
        <v>1</v>
      </c>
      <c r="W22" s="129"/>
      <c r="X22" s="129"/>
      <c r="Y22" s="133">
        <f t="shared" si="1"/>
        <v>265</v>
      </c>
      <c r="Z22" s="133">
        <f t="shared" si="1"/>
        <v>1</v>
      </c>
      <c r="AA22" s="118">
        <f t="shared" si="0"/>
        <v>0.37735849056603776</v>
      </c>
    </row>
    <row r="23" spans="2:27" ht="50.1" customHeight="1">
      <c r="B23" s="6" t="s">
        <v>0</v>
      </c>
      <c r="C23" s="7" t="s">
        <v>5</v>
      </c>
      <c r="D23" s="95"/>
      <c r="E23" s="101"/>
      <c r="F23" s="125"/>
      <c r="G23" s="125"/>
      <c r="H23" s="125"/>
      <c r="I23" s="125"/>
      <c r="J23" s="125"/>
      <c r="K23" s="125">
        <v>193</v>
      </c>
      <c r="L23" s="89">
        <v>0</v>
      </c>
      <c r="M23" s="52"/>
      <c r="N23" s="52"/>
      <c r="O23" s="52"/>
      <c r="P23" s="108"/>
      <c r="Q23" s="52"/>
      <c r="R23" s="52"/>
      <c r="S23" s="52"/>
      <c r="T23" s="52"/>
      <c r="U23" s="52">
        <v>166</v>
      </c>
      <c r="V23" s="108">
        <v>3</v>
      </c>
      <c r="W23" s="129"/>
      <c r="X23" s="129"/>
      <c r="Y23" s="133">
        <f t="shared" si="1"/>
        <v>359</v>
      </c>
      <c r="Z23" s="133">
        <f t="shared" si="1"/>
        <v>3</v>
      </c>
      <c r="AA23" s="118">
        <f t="shared" si="0"/>
        <v>0.83565459610027859</v>
      </c>
    </row>
    <row r="24" spans="2:27" ht="50.1" customHeight="1">
      <c r="B24" s="6" t="s">
        <v>0</v>
      </c>
      <c r="C24" s="7" t="s">
        <v>31</v>
      </c>
      <c r="D24" s="95"/>
      <c r="E24" s="101"/>
      <c r="F24" s="125"/>
      <c r="G24" s="125"/>
      <c r="H24" s="125"/>
      <c r="I24" s="125">
        <v>287</v>
      </c>
      <c r="J24" s="125">
        <v>0</v>
      </c>
      <c r="K24" s="125"/>
      <c r="L24" s="89"/>
      <c r="M24" s="52"/>
      <c r="N24" s="52"/>
      <c r="O24" s="52"/>
      <c r="P24" s="108"/>
      <c r="Q24" s="52"/>
      <c r="R24" s="52"/>
      <c r="S24" s="92"/>
      <c r="T24" s="92"/>
      <c r="U24" s="52">
        <v>0</v>
      </c>
      <c r="V24" s="108">
        <v>0</v>
      </c>
      <c r="W24" s="129"/>
      <c r="X24" s="129"/>
      <c r="Y24" s="133">
        <f t="shared" si="1"/>
        <v>287</v>
      </c>
      <c r="Z24" s="133">
        <f t="shared" si="1"/>
        <v>0</v>
      </c>
      <c r="AA24" s="118">
        <f t="shared" si="0"/>
        <v>0</v>
      </c>
    </row>
    <row r="25" spans="2:27" ht="50.1" customHeight="1">
      <c r="B25" s="6" t="s">
        <v>0</v>
      </c>
      <c r="C25" s="7" t="s">
        <v>32</v>
      </c>
      <c r="D25" s="95"/>
      <c r="E25" s="101"/>
      <c r="F25" s="125"/>
      <c r="G25" s="125"/>
      <c r="H25" s="125"/>
      <c r="I25" s="125">
        <v>444</v>
      </c>
      <c r="J25" s="125">
        <v>1</v>
      </c>
      <c r="K25" s="125"/>
      <c r="L25" s="89"/>
      <c r="M25" s="52"/>
      <c r="N25" s="52"/>
      <c r="O25" s="52"/>
      <c r="P25" s="108"/>
      <c r="Q25" s="52"/>
      <c r="R25" s="52"/>
      <c r="S25" s="52"/>
      <c r="T25" s="52"/>
      <c r="U25" s="52">
        <v>0</v>
      </c>
      <c r="V25" s="108">
        <v>0</v>
      </c>
      <c r="W25" s="129"/>
      <c r="X25" s="129"/>
      <c r="Y25" s="133">
        <f t="shared" si="1"/>
        <v>444</v>
      </c>
      <c r="Z25" s="133">
        <f t="shared" si="1"/>
        <v>1</v>
      </c>
      <c r="AA25" s="118">
        <f t="shared" si="0"/>
        <v>0.22522522522522523</v>
      </c>
    </row>
    <row r="26" spans="2:27" ht="50.1" customHeight="1">
      <c r="B26" s="6" t="s">
        <v>0</v>
      </c>
      <c r="C26" s="7" t="s">
        <v>33</v>
      </c>
      <c r="D26" s="95"/>
      <c r="E26" s="103"/>
      <c r="F26" s="76"/>
      <c r="G26" s="76"/>
      <c r="H26" s="76"/>
      <c r="I26" s="125">
        <v>143</v>
      </c>
      <c r="J26" s="125">
        <v>0</v>
      </c>
      <c r="K26" s="104"/>
      <c r="L26" s="104"/>
      <c r="M26" s="52"/>
      <c r="N26" s="52"/>
      <c r="O26" s="52"/>
      <c r="P26" s="108"/>
      <c r="Q26" s="52"/>
      <c r="R26" s="52"/>
      <c r="S26" s="52"/>
      <c r="T26" s="52"/>
      <c r="U26" s="52">
        <v>128</v>
      </c>
      <c r="V26" s="108">
        <v>0</v>
      </c>
      <c r="W26" s="129"/>
      <c r="X26" s="129"/>
      <c r="Y26" s="133">
        <f t="shared" si="1"/>
        <v>271</v>
      </c>
      <c r="Z26" s="133">
        <f t="shared" si="1"/>
        <v>0</v>
      </c>
      <c r="AA26" s="118">
        <f t="shared" si="0"/>
        <v>0</v>
      </c>
    </row>
    <row r="27" spans="2:27" ht="50.1" customHeight="1">
      <c r="B27" s="6" t="s">
        <v>0</v>
      </c>
      <c r="C27" s="7" t="s">
        <v>34</v>
      </c>
      <c r="D27" s="95" t="s">
        <v>46</v>
      </c>
      <c r="E27" s="101"/>
      <c r="F27" s="125"/>
      <c r="G27" s="125"/>
      <c r="H27" s="125"/>
      <c r="I27" s="125"/>
      <c r="J27" s="125"/>
      <c r="K27" s="125"/>
      <c r="L27" s="89"/>
      <c r="M27" s="52"/>
      <c r="N27" s="52"/>
      <c r="O27" s="52"/>
      <c r="P27" s="108"/>
      <c r="Q27" s="52"/>
      <c r="R27" s="52"/>
      <c r="S27" s="52"/>
      <c r="T27" s="52"/>
      <c r="U27" s="52">
        <v>0</v>
      </c>
      <c r="V27" s="108">
        <v>0</v>
      </c>
      <c r="W27" s="129"/>
      <c r="X27" s="129"/>
      <c r="Y27" s="133">
        <f t="shared" si="1"/>
        <v>0</v>
      </c>
      <c r="Z27" s="133">
        <f t="shared" si="1"/>
        <v>0</v>
      </c>
      <c r="AA27" s="118" t="e">
        <f t="shared" si="0"/>
        <v>#DIV/0!</v>
      </c>
    </row>
    <row r="28" spans="2:27" ht="50.1" customHeight="1">
      <c r="B28" s="6" t="s">
        <v>0</v>
      </c>
      <c r="C28" s="7" t="s">
        <v>35</v>
      </c>
      <c r="D28" s="95"/>
      <c r="E28" s="101"/>
      <c r="F28" s="125"/>
      <c r="G28" s="125"/>
      <c r="H28" s="125"/>
      <c r="I28" s="125">
        <v>534</v>
      </c>
      <c r="J28" s="125">
        <v>12</v>
      </c>
      <c r="K28" s="125"/>
      <c r="L28" s="89"/>
      <c r="M28" s="52"/>
      <c r="N28" s="52"/>
      <c r="O28" s="52"/>
      <c r="P28" s="108"/>
      <c r="Q28" s="52"/>
      <c r="R28" s="52"/>
      <c r="S28" s="52">
        <v>394</v>
      </c>
      <c r="T28" s="52">
        <v>3</v>
      </c>
      <c r="U28" s="52">
        <v>472</v>
      </c>
      <c r="V28" s="108">
        <v>11</v>
      </c>
      <c r="W28" s="129"/>
      <c r="X28" s="129"/>
      <c r="Y28" s="133">
        <f t="shared" si="1"/>
        <v>1400</v>
      </c>
      <c r="Z28" s="133">
        <f t="shared" si="1"/>
        <v>26</v>
      </c>
      <c r="AA28" s="118">
        <f t="shared" si="0"/>
        <v>1.8571428571428572</v>
      </c>
    </row>
    <row r="29" spans="2:27" ht="50.1" customHeight="1">
      <c r="B29" s="6" t="s">
        <v>0</v>
      </c>
      <c r="C29" s="7" t="s">
        <v>36</v>
      </c>
      <c r="D29" s="95" t="s">
        <v>47</v>
      </c>
      <c r="E29" s="101"/>
      <c r="F29" s="125"/>
      <c r="G29" s="125">
        <v>438</v>
      </c>
      <c r="H29" s="125">
        <v>0</v>
      </c>
      <c r="I29" s="125">
        <v>304</v>
      </c>
      <c r="J29" s="125">
        <v>1</v>
      </c>
      <c r="K29" s="125"/>
      <c r="L29" s="89"/>
      <c r="M29" s="52"/>
      <c r="N29" s="52"/>
      <c r="O29" s="52"/>
      <c r="P29" s="108"/>
      <c r="Q29" s="52"/>
      <c r="R29" s="52"/>
      <c r="S29" s="52"/>
      <c r="T29" s="52"/>
      <c r="U29" s="52">
        <v>232</v>
      </c>
      <c r="V29" s="108">
        <v>1</v>
      </c>
      <c r="W29" s="129"/>
      <c r="X29" s="129"/>
      <c r="Y29" s="133">
        <f t="shared" si="1"/>
        <v>974</v>
      </c>
      <c r="Z29" s="133">
        <f t="shared" si="1"/>
        <v>2</v>
      </c>
      <c r="AA29" s="118">
        <f t="shared" si="0"/>
        <v>0.20533880903490762</v>
      </c>
    </row>
    <row r="30" spans="2:27" ht="50.1" customHeight="1">
      <c r="B30" s="6" t="s">
        <v>0</v>
      </c>
      <c r="C30" s="7" t="s">
        <v>37</v>
      </c>
      <c r="D30" s="95"/>
      <c r="E30" s="101">
        <v>92</v>
      </c>
      <c r="F30" s="125">
        <v>7</v>
      </c>
      <c r="G30" s="125">
        <v>549</v>
      </c>
      <c r="H30" s="125">
        <v>15</v>
      </c>
      <c r="I30" s="125">
        <v>441</v>
      </c>
      <c r="J30" s="125">
        <v>8</v>
      </c>
      <c r="K30" s="125"/>
      <c r="L30" s="89"/>
      <c r="M30" s="52">
        <v>678</v>
      </c>
      <c r="N30" s="52">
        <v>7</v>
      </c>
      <c r="O30" s="52"/>
      <c r="P30" s="108"/>
      <c r="Q30" s="52">
        <v>94</v>
      </c>
      <c r="R30" s="52">
        <v>6</v>
      </c>
      <c r="S30" s="52"/>
      <c r="T30" s="52"/>
      <c r="U30" s="52">
        <v>0</v>
      </c>
      <c r="V30" s="108">
        <v>0</v>
      </c>
      <c r="W30" s="129">
        <v>776</v>
      </c>
      <c r="X30" s="129">
        <v>23</v>
      </c>
      <c r="Y30" s="133">
        <f t="shared" si="1"/>
        <v>2630</v>
      </c>
      <c r="Z30" s="133">
        <f t="shared" si="1"/>
        <v>66</v>
      </c>
      <c r="AA30" s="118">
        <f t="shared" si="0"/>
        <v>2.5095057034220534</v>
      </c>
    </row>
    <row r="31" spans="2:27" ht="50.1" customHeight="1">
      <c r="B31" s="6" t="s">
        <v>0</v>
      </c>
      <c r="C31" s="7" t="s">
        <v>4</v>
      </c>
      <c r="D31" s="95" t="s">
        <v>48</v>
      </c>
      <c r="E31" s="101"/>
      <c r="F31" s="125"/>
      <c r="G31" s="125"/>
      <c r="H31" s="125"/>
      <c r="I31" s="125">
        <v>199</v>
      </c>
      <c r="J31" s="125">
        <v>3</v>
      </c>
      <c r="K31" s="125"/>
      <c r="L31" s="89"/>
      <c r="M31" s="52"/>
      <c r="N31" s="52"/>
      <c r="O31" s="52"/>
      <c r="P31" s="108"/>
      <c r="Q31" s="52"/>
      <c r="R31" s="52"/>
      <c r="S31" s="52"/>
      <c r="T31" s="52"/>
      <c r="U31" s="52">
        <v>0</v>
      </c>
      <c r="V31" s="108">
        <v>0</v>
      </c>
      <c r="W31" s="129"/>
      <c r="X31" s="129"/>
      <c r="Y31" s="133">
        <f t="shared" si="1"/>
        <v>199</v>
      </c>
      <c r="Z31" s="133">
        <f t="shared" si="1"/>
        <v>3</v>
      </c>
      <c r="AA31" s="118">
        <f t="shared" si="0"/>
        <v>1.5075376884422109</v>
      </c>
    </row>
    <row r="32" spans="2:27" ht="50.1" customHeight="1" thickBot="1">
      <c r="B32" s="17" t="s">
        <v>0</v>
      </c>
      <c r="C32" s="18" t="s">
        <v>0</v>
      </c>
      <c r="D32" s="98"/>
      <c r="E32" s="105"/>
      <c r="F32" s="24"/>
      <c r="G32" s="24"/>
      <c r="H32" s="24"/>
      <c r="I32" s="24">
        <v>1525</v>
      </c>
      <c r="J32" s="24">
        <v>6</v>
      </c>
      <c r="K32" s="24"/>
      <c r="L32" s="91"/>
      <c r="M32" s="106"/>
      <c r="N32" s="106"/>
      <c r="O32" s="106"/>
      <c r="P32" s="111"/>
      <c r="Q32" s="106"/>
      <c r="R32" s="106"/>
      <c r="S32" s="106"/>
      <c r="T32" s="106"/>
      <c r="U32" s="106">
        <v>0</v>
      </c>
      <c r="V32" s="111">
        <v>0</v>
      </c>
      <c r="W32" s="132"/>
      <c r="X32" s="132"/>
      <c r="Y32" s="133">
        <f t="shared" si="1"/>
        <v>1525</v>
      </c>
      <c r="Z32" s="133">
        <f t="shared" si="1"/>
        <v>6</v>
      </c>
      <c r="AA32" s="121">
        <f t="shared" si="0"/>
        <v>0.39344262295081966</v>
      </c>
    </row>
    <row r="33" spans="2:27" ht="15.75">
      <c r="B33" s="32"/>
      <c r="C33" s="33"/>
      <c r="D33" s="34"/>
      <c r="E33" s="35">
        <f t="shared" ref="E33:V33" si="2">SUM(E3:E32)</f>
        <v>92</v>
      </c>
      <c r="F33" s="35">
        <f t="shared" si="2"/>
        <v>7</v>
      </c>
      <c r="G33" s="35">
        <f t="shared" si="2"/>
        <v>1930</v>
      </c>
      <c r="H33" s="35">
        <f t="shared" si="2"/>
        <v>22</v>
      </c>
      <c r="I33" s="35">
        <f t="shared" si="2"/>
        <v>11104</v>
      </c>
      <c r="J33" s="35">
        <f t="shared" si="2"/>
        <v>69</v>
      </c>
      <c r="K33" s="35">
        <f t="shared" si="2"/>
        <v>193</v>
      </c>
      <c r="L33" s="35">
        <f t="shared" si="2"/>
        <v>0</v>
      </c>
      <c r="M33" s="35">
        <f t="shared" si="2"/>
        <v>678</v>
      </c>
      <c r="N33" s="35">
        <f t="shared" si="2"/>
        <v>7</v>
      </c>
      <c r="O33" s="35">
        <f t="shared" si="2"/>
        <v>838</v>
      </c>
      <c r="P33" s="35">
        <f t="shared" si="2"/>
        <v>13</v>
      </c>
      <c r="Q33" s="35">
        <f t="shared" si="2"/>
        <v>94</v>
      </c>
      <c r="R33" s="35">
        <f t="shared" si="2"/>
        <v>6</v>
      </c>
      <c r="S33" s="35">
        <f t="shared" si="2"/>
        <v>1335</v>
      </c>
      <c r="T33" s="35">
        <f t="shared" si="2"/>
        <v>15</v>
      </c>
      <c r="U33" s="35">
        <f t="shared" si="2"/>
        <v>6920</v>
      </c>
      <c r="V33" s="35">
        <f t="shared" si="2"/>
        <v>67</v>
      </c>
      <c r="W33" s="35"/>
      <c r="X33" s="35"/>
      <c r="Y33" s="35">
        <f>SUM(Y3:Y32)</f>
        <v>24074</v>
      </c>
      <c r="Z33" s="35">
        <f>SUM(Z3:Z32)</f>
        <v>229</v>
      </c>
      <c r="AA33" s="112">
        <f t="shared" si="0"/>
        <v>0.95123369610368036</v>
      </c>
    </row>
  </sheetData>
  <mergeCells count="14">
    <mergeCell ref="U1:V1"/>
    <mergeCell ref="W1:X1"/>
    <mergeCell ref="Y1:AA1"/>
    <mergeCell ref="I1:J1"/>
    <mergeCell ref="B1:B2"/>
    <mergeCell ref="C1:C2"/>
    <mergeCell ref="D1:D2"/>
    <mergeCell ref="E1:F1"/>
    <mergeCell ref="G1:H1"/>
    <mergeCell ref="K1:L1"/>
    <mergeCell ref="M1:N1"/>
    <mergeCell ref="O1:P1"/>
    <mergeCell ref="Q1:R1"/>
    <mergeCell ref="S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Prehľad</vt:lpstr>
      <vt:lpstr>Len obce</vt:lpstr>
      <vt:lpstr>Prehľad!Názvy_tlače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Karabas</dc:creator>
  <cp:lastModifiedBy>pc</cp:lastModifiedBy>
  <cp:lastPrinted>2021-01-29T11:20:44Z</cp:lastPrinted>
  <dcterms:created xsi:type="dcterms:W3CDTF">2020-11-01T10:52:37Z</dcterms:created>
  <dcterms:modified xsi:type="dcterms:W3CDTF">2021-02-23T09:04:54Z</dcterms:modified>
</cp:coreProperties>
</file>